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jlavinha.com\vol4\Natação FPN\Sincronizada\1.Documentos\"/>
    </mc:Choice>
  </mc:AlternateContent>
  <xr:revisionPtr revIDLastSave="0" documentId="13_ncr:1_{F077F309-D15A-4090-A2A6-276D81EF070D}" xr6:coauthVersionLast="47" xr6:coauthVersionMax="47" xr10:uidLastSave="{00000000-0000-0000-0000-000000000000}"/>
  <bookViews>
    <workbookView xWindow="-120" yWindow="-120" windowWidth="38640" windowHeight="15720" xr2:uid="{00000000-000D-0000-FFFF-FFFF00000000}"/>
  </bookViews>
  <sheets>
    <sheet name="COACH CARD" sheetId="1" r:id="rId1"/>
    <sheet name="MOVIMENTOS" sheetId="2" state="hidden" r:id="rId2"/>
    <sheet name="COMPETIÇÕES" sheetId="3" state="hidden" r:id="rId3"/>
    <sheet name="ATLETAS" sheetId="4" state="hidden" r:id="rId4"/>
    <sheet name="CLUBES" sheetId="5" state="hidden" r:id="rId5"/>
  </sheets>
  <externalReferences>
    <externalReference r:id="rId6"/>
  </externalReferences>
  <definedNames>
    <definedName name="_xlnm._FilterDatabase" localSheetId="3" hidden="1">ATLETAS!$A$1:$I$337</definedName>
    <definedName name="_xlnm.Print_Area" localSheetId="0">'COACH CARD'!$A$3:$Z$215</definedName>
    <definedName name="Provas">[1]Provas_Categorias_Atletas_Clube!$A$2:$A$9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11" i="1" l="1"/>
  <c r="W211" i="1"/>
  <c r="V211" i="1"/>
  <c r="U211" i="1"/>
  <c r="T211" i="1"/>
  <c r="S211" i="1"/>
  <c r="R211" i="1"/>
  <c r="C211" i="1"/>
  <c r="Q211" i="1" s="1"/>
  <c r="Q209" i="1"/>
  <c r="F209" i="1"/>
  <c r="C209" i="1"/>
  <c r="X205" i="1"/>
  <c r="W205" i="1"/>
  <c r="V205" i="1"/>
  <c r="U205" i="1"/>
  <c r="T205" i="1"/>
  <c r="S205" i="1"/>
  <c r="R205" i="1"/>
  <c r="X206" i="1" s="1"/>
  <c r="Q205" i="1"/>
  <c r="C205" i="1"/>
  <c r="Q203" i="1"/>
  <c r="F203" i="1"/>
  <c r="C203" i="1"/>
  <c r="X199" i="1"/>
  <c r="W199" i="1"/>
  <c r="V199" i="1"/>
  <c r="U199" i="1"/>
  <c r="T199" i="1"/>
  <c r="S199" i="1"/>
  <c r="R199" i="1"/>
  <c r="X200" i="1" s="1"/>
  <c r="C199" i="1"/>
  <c r="Q199" i="1" s="1"/>
  <c r="Q197" i="1"/>
  <c r="F197" i="1"/>
  <c r="C197" i="1"/>
  <c r="X193" i="1"/>
  <c r="W193" i="1"/>
  <c r="V193" i="1"/>
  <c r="U193" i="1"/>
  <c r="T193" i="1"/>
  <c r="S193" i="1"/>
  <c r="R193" i="1"/>
  <c r="X194" i="1" s="1"/>
  <c r="Q193" i="1"/>
  <c r="C193" i="1"/>
  <c r="Q191" i="1"/>
  <c r="F191" i="1"/>
  <c r="C191" i="1"/>
  <c r="X187" i="1"/>
  <c r="W187" i="1"/>
  <c r="V187" i="1"/>
  <c r="U187" i="1"/>
  <c r="T187" i="1"/>
  <c r="S187" i="1"/>
  <c r="X188" i="1" s="1"/>
  <c r="R187" i="1"/>
  <c r="Q187" i="1"/>
  <c r="C187" i="1"/>
  <c r="Q185" i="1"/>
  <c r="F185" i="1"/>
  <c r="C185" i="1"/>
  <c r="X181" i="1"/>
  <c r="W181" i="1"/>
  <c r="V181" i="1"/>
  <c r="U181" i="1"/>
  <c r="X182" i="1" s="1"/>
  <c r="T181" i="1"/>
  <c r="S181" i="1"/>
  <c r="R181" i="1"/>
  <c r="C181" i="1"/>
  <c r="Q181" i="1" s="1"/>
  <c r="Q179" i="1"/>
  <c r="F179" i="1"/>
  <c r="C179" i="1"/>
  <c r="X175" i="1"/>
  <c r="W175" i="1"/>
  <c r="V175" i="1"/>
  <c r="U175" i="1"/>
  <c r="T175" i="1"/>
  <c r="S175" i="1"/>
  <c r="R175" i="1"/>
  <c r="X176" i="1" s="1"/>
  <c r="C175" i="1"/>
  <c r="Q175" i="1" s="1"/>
  <c r="Q173" i="1"/>
  <c r="F173" i="1"/>
  <c r="C173" i="1"/>
  <c r="X169" i="1"/>
  <c r="W169" i="1"/>
  <c r="V169" i="1"/>
  <c r="U169" i="1"/>
  <c r="X170" i="1" s="1"/>
  <c r="T169" i="1"/>
  <c r="S169" i="1"/>
  <c r="R169" i="1"/>
  <c r="Q169" i="1"/>
  <c r="C169" i="1"/>
  <c r="Q167" i="1"/>
  <c r="F167" i="1"/>
  <c r="C167" i="1"/>
  <c r="X163" i="1"/>
  <c r="W163" i="1"/>
  <c r="V163" i="1"/>
  <c r="U163" i="1"/>
  <c r="T163" i="1"/>
  <c r="S163" i="1"/>
  <c r="R163" i="1"/>
  <c r="X164" i="1" s="1"/>
  <c r="C163" i="1"/>
  <c r="Q163" i="1" s="1"/>
  <c r="Q161" i="1"/>
  <c r="F161" i="1"/>
  <c r="C161" i="1"/>
  <c r="X157" i="1"/>
  <c r="W157" i="1"/>
  <c r="V157" i="1"/>
  <c r="U157" i="1"/>
  <c r="T157" i="1"/>
  <c r="S157" i="1"/>
  <c r="R157" i="1"/>
  <c r="X158" i="1" s="1"/>
  <c r="Q157" i="1"/>
  <c r="C157" i="1"/>
  <c r="Q155" i="1"/>
  <c r="F155" i="1"/>
  <c r="C155" i="1"/>
  <c r="X151" i="1"/>
  <c r="W151" i="1"/>
  <c r="V151" i="1"/>
  <c r="U151" i="1"/>
  <c r="T151" i="1"/>
  <c r="S151" i="1"/>
  <c r="R151" i="1"/>
  <c r="X152" i="1" s="1"/>
  <c r="C151" i="1"/>
  <c r="Q151" i="1" s="1"/>
  <c r="Q149" i="1"/>
  <c r="F149" i="1"/>
  <c r="C149" i="1"/>
  <c r="X145" i="1"/>
  <c r="W145" i="1"/>
  <c r="V145" i="1"/>
  <c r="U145" i="1"/>
  <c r="T145" i="1"/>
  <c r="S145" i="1"/>
  <c r="R145" i="1"/>
  <c r="X146" i="1" s="1"/>
  <c r="Q145" i="1"/>
  <c r="C145" i="1"/>
  <c r="Q143" i="1"/>
  <c r="F143" i="1"/>
  <c r="C143" i="1"/>
  <c r="X139" i="1"/>
  <c r="W139" i="1"/>
  <c r="V139" i="1"/>
  <c r="U139" i="1"/>
  <c r="T139" i="1"/>
  <c r="S139" i="1"/>
  <c r="R139" i="1"/>
  <c r="Q139" i="1"/>
  <c r="C139" i="1"/>
  <c r="Q137" i="1"/>
  <c r="F137" i="1"/>
  <c r="C137" i="1"/>
  <c r="X133" i="1"/>
  <c r="W133" i="1"/>
  <c r="V133" i="1"/>
  <c r="U133" i="1"/>
  <c r="X134" i="1" s="1"/>
  <c r="T133" i="1"/>
  <c r="S133" i="1"/>
  <c r="R133" i="1"/>
  <c r="C133" i="1"/>
  <c r="Q133" i="1" s="1"/>
  <c r="Q131" i="1"/>
  <c r="F131" i="1"/>
  <c r="C131" i="1"/>
  <c r="X127" i="1"/>
  <c r="W127" i="1"/>
  <c r="V127" i="1"/>
  <c r="U127" i="1"/>
  <c r="T127" i="1"/>
  <c r="S127" i="1"/>
  <c r="R127" i="1"/>
  <c r="C127" i="1"/>
  <c r="Q127" i="1" s="1"/>
  <c r="Q125" i="1"/>
  <c r="F125" i="1"/>
  <c r="C125" i="1"/>
  <c r="X121" i="1"/>
  <c r="W121" i="1"/>
  <c r="V121" i="1"/>
  <c r="U121" i="1"/>
  <c r="T121" i="1"/>
  <c r="S121" i="1"/>
  <c r="X122" i="1" s="1"/>
  <c r="R121" i="1"/>
  <c r="Q121" i="1"/>
  <c r="C121" i="1"/>
  <c r="Q119" i="1"/>
  <c r="F119" i="1"/>
  <c r="C119" i="1"/>
  <c r="X115" i="1"/>
  <c r="W115" i="1"/>
  <c r="V115" i="1"/>
  <c r="U115" i="1"/>
  <c r="T115" i="1"/>
  <c r="S115" i="1"/>
  <c r="R115" i="1"/>
  <c r="C115" i="1"/>
  <c r="Q115" i="1" s="1"/>
  <c r="Q113" i="1"/>
  <c r="F113" i="1"/>
  <c r="C113" i="1"/>
  <c r="X109" i="1"/>
  <c r="W109" i="1"/>
  <c r="V109" i="1"/>
  <c r="U109" i="1"/>
  <c r="T109" i="1"/>
  <c r="S109" i="1"/>
  <c r="R109" i="1"/>
  <c r="Q109" i="1"/>
  <c r="C109" i="1"/>
  <c r="Q107" i="1"/>
  <c r="F107" i="1"/>
  <c r="C107" i="1"/>
  <c r="X103" i="1"/>
  <c r="W103" i="1"/>
  <c r="V103" i="1"/>
  <c r="U103" i="1"/>
  <c r="T103" i="1"/>
  <c r="S103" i="1"/>
  <c r="R103" i="1"/>
  <c r="X104" i="1" s="1"/>
  <c r="C103" i="1"/>
  <c r="Q103" i="1" s="1"/>
  <c r="Q101" i="1"/>
  <c r="F101" i="1"/>
  <c r="C101" i="1"/>
  <c r="X97" i="1"/>
  <c r="W97" i="1"/>
  <c r="V97" i="1"/>
  <c r="U97" i="1"/>
  <c r="T97" i="1"/>
  <c r="S97" i="1"/>
  <c r="R97" i="1"/>
  <c r="X98" i="1" s="1"/>
  <c r="Q97" i="1"/>
  <c r="C97" i="1"/>
  <c r="Q95" i="1"/>
  <c r="F95" i="1"/>
  <c r="C95" i="1"/>
  <c r="X91" i="1"/>
  <c r="W91" i="1"/>
  <c r="V91" i="1"/>
  <c r="U91" i="1"/>
  <c r="T91" i="1"/>
  <c r="S91" i="1"/>
  <c r="R91" i="1"/>
  <c r="Q91" i="1"/>
  <c r="C91" i="1"/>
  <c r="Q89" i="1"/>
  <c r="F89" i="1"/>
  <c r="C89" i="1"/>
  <c r="X85" i="1"/>
  <c r="W85" i="1"/>
  <c r="V85" i="1"/>
  <c r="U85" i="1"/>
  <c r="X86" i="1" s="1"/>
  <c r="T85" i="1"/>
  <c r="S85" i="1"/>
  <c r="R85" i="1"/>
  <c r="C85" i="1"/>
  <c r="Q85" i="1" s="1"/>
  <c r="Q83" i="1"/>
  <c r="F83" i="1"/>
  <c r="C83" i="1"/>
  <c r="X79" i="1"/>
  <c r="W79" i="1"/>
  <c r="V79" i="1"/>
  <c r="U79" i="1"/>
  <c r="T79" i="1"/>
  <c r="S79" i="1"/>
  <c r="R79" i="1"/>
  <c r="C79" i="1"/>
  <c r="Q79" i="1" s="1"/>
  <c r="Q77" i="1"/>
  <c r="F77" i="1"/>
  <c r="C77" i="1"/>
  <c r="X73" i="1"/>
  <c r="W73" i="1"/>
  <c r="V73" i="1"/>
  <c r="U73" i="1"/>
  <c r="T73" i="1"/>
  <c r="S73" i="1"/>
  <c r="X74" i="1" s="1"/>
  <c r="R73" i="1"/>
  <c r="Q73" i="1"/>
  <c r="C73" i="1"/>
  <c r="Q71" i="1"/>
  <c r="F71" i="1"/>
  <c r="C71" i="1"/>
  <c r="X67" i="1"/>
  <c r="W67" i="1"/>
  <c r="V67" i="1"/>
  <c r="U67" i="1"/>
  <c r="T67" i="1"/>
  <c r="S67" i="1"/>
  <c r="R67" i="1"/>
  <c r="C67" i="1"/>
  <c r="Q67" i="1" s="1"/>
  <c r="Q65" i="1"/>
  <c r="F65" i="1"/>
  <c r="C65" i="1"/>
  <c r="X61" i="1"/>
  <c r="W61" i="1"/>
  <c r="V61" i="1"/>
  <c r="U61" i="1"/>
  <c r="T61" i="1"/>
  <c r="S61" i="1"/>
  <c r="R61" i="1"/>
  <c r="Q61" i="1"/>
  <c r="C61" i="1"/>
  <c r="Q59" i="1"/>
  <c r="F59" i="1"/>
  <c r="C59" i="1"/>
  <c r="X55" i="1"/>
  <c r="W55" i="1"/>
  <c r="V55" i="1"/>
  <c r="U55" i="1"/>
  <c r="T55" i="1"/>
  <c r="S55" i="1"/>
  <c r="R55" i="1"/>
  <c r="X56" i="1" s="1"/>
  <c r="C55" i="1"/>
  <c r="Q55" i="1" s="1"/>
  <c r="Q53" i="1"/>
  <c r="F53" i="1"/>
  <c r="C53" i="1"/>
  <c r="X49" i="1"/>
  <c r="W49" i="1"/>
  <c r="V49" i="1"/>
  <c r="U49" i="1"/>
  <c r="T49" i="1"/>
  <c r="S49" i="1"/>
  <c r="R49" i="1"/>
  <c r="X50" i="1" s="1"/>
  <c r="Q49" i="1"/>
  <c r="C49" i="1"/>
  <c r="Q47" i="1"/>
  <c r="F47" i="1"/>
  <c r="C47" i="1"/>
  <c r="X43" i="1"/>
  <c r="W43" i="1"/>
  <c r="V43" i="1"/>
  <c r="U43" i="1"/>
  <c r="T43" i="1"/>
  <c r="S43" i="1"/>
  <c r="R43" i="1"/>
  <c r="C43" i="1"/>
  <c r="Q43" i="1" s="1"/>
  <c r="Q41" i="1"/>
  <c r="F41" i="1"/>
  <c r="C41" i="1"/>
  <c r="X37" i="1"/>
  <c r="W37" i="1"/>
  <c r="V37" i="1"/>
  <c r="U37" i="1"/>
  <c r="X38" i="1" s="1"/>
  <c r="T37" i="1"/>
  <c r="S37" i="1"/>
  <c r="R37" i="1"/>
  <c r="C37" i="1"/>
  <c r="Q37" i="1" s="1"/>
  <c r="Q35" i="1"/>
  <c r="F35" i="1"/>
  <c r="C35" i="1"/>
  <c r="X31" i="1"/>
  <c r="W31" i="1"/>
  <c r="V31" i="1"/>
  <c r="U31" i="1"/>
  <c r="T31" i="1"/>
  <c r="S31" i="1"/>
  <c r="R31" i="1"/>
  <c r="C31" i="1"/>
  <c r="Q31" i="1" s="1"/>
  <c r="Q29" i="1"/>
  <c r="F29" i="1"/>
  <c r="C29" i="1"/>
  <c r="X25" i="1"/>
  <c r="F23" i="1"/>
  <c r="X68" i="1" l="1"/>
  <c r="X116" i="1"/>
  <c r="X212" i="1"/>
  <c r="X32" i="1"/>
  <c r="X62" i="1"/>
  <c r="X80" i="1"/>
  <c r="X110" i="1"/>
  <c r="X44" i="1"/>
  <c r="X92" i="1"/>
  <c r="X128" i="1"/>
  <c r="X140" i="1"/>
  <c r="AJ211" i="1" l="1"/>
  <c r="AI211" i="1"/>
  <c r="AH211" i="1"/>
  <c r="AG211" i="1"/>
  <c r="AF211" i="1"/>
  <c r="AE211" i="1"/>
  <c r="AD211" i="1"/>
  <c r="AC211" i="1"/>
  <c r="AJ205" i="1"/>
  <c r="AI205" i="1"/>
  <c r="AH205" i="1"/>
  <c r="AG205" i="1"/>
  <c r="AF205" i="1"/>
  <c r="AE205" i="1"/>
  <c r="AD205" i="1"/>
  <c r="AC205" i="1"/>
  <c r="AJ199" i="1"/>
  <c r="AI199" i="1"/>
  <c r="AH199" i="1"/>
  <c r="AG199" i="1"/>
  <c r="AF199" i="1"/>
  <c r="AE199" i="1"/>
  <c r="AD199" i="1"/>
  <c r="AC199" i="1"/>
  <c r="AJ193" i="1"/>
  <c r="AI193" i="1"/>
  <c r="AH193" i="1"/>
  <c r="AG193" i="1"/>
  <c r="AF193" i="1"/>
  <c r="AE193" i="1"/>
  <c r="AD193" i="1"/>
  <c r="AC193" i="1"/>
  <c r="AJ187" i="1"/>
  <c r="AI187" i="1"/>
  <c r="AH187" i="1"/>
  <c r="AG187" i="1"/>
  <c r="AF187" i="1"/>
  <c r="AE187" i="1"/>
  <c r="AD187" i="1"/>
  <c r="AC187" i="1"/>
  <c r="AJ181" i="1"/>
  <c r="AI181" i="1"/>
  <c r="AH181" i="1"/>
  <c r="AG181" i="1"/>
  <c r="AF181" i="1"/>
  <c r="AE181" i="1"/>
  <c r="AD181" i="1"/>
  <c r="AC181" i="1"/>
  <c r="AJ175" i="1"/>
  <c r="AI175" i="1"/>
  <c r="AH175" i="1"/>
  <c r="AG175" i="1"/>
  <c r="AF175" i="1"/>
  <c r="AE175" i="1"/>
  <c r="AD175" i="1"/>
  <c r="AC175" i="1"/>
  <c r="AJ169" i="1"/>
  <c r="AI169" i="1"/>
  <c r="AH169" i="1"/>
  <c r="AG169" i="1"/>
  <c r="AF169" i="1"/>
  <c r="AE169" i="1"/>
  <c r="AD169" i="1"/>
  <c r="AC169" i="1"/>
  <c r="AJ163" i="1"/>
  <c r="AI163" i="1"/>
  <c r="AH163" i="1"/>
  <c r="AG163" i="1"/>
  <c r="AF163" i="1"/>
  <c r="AE163" i="1"/>
  <c r="AD163" i="1"/>
  <c r="AC163" i="1"/>
  <c r="AJ157" i="1"/>
  <c r="AI157" i="1"/>
  <c r="AH157" i="1"/>
  <c r="AG157" i="1"/>
  <c r="AF157" i="1"/>
  <c r="AE157" i="1"/>
  <c r="AD157" i="1"/>
  <c r="AC157" i="1"/>
  <c r="AJ151" i="1"/>
  <c r="AI151" i="1"/>
  <c r="AH151" i="1"/>
  <c r="AG151" i="1"/>
  <c r="AF151" i="1"/>
  <c r="AE151" i="1"/>
  <c r="AD151" i="1"/>
  <c r="AC151" i="1"/>
  <c r="AJ145" i="1"/>
  <c r="AI145" i="1"/>
  <c r="AH145" i="1"/>
  <c r="AG145" i="1"/>
  <c r="AF145" i="1"/>
  <c r="AE145" i="1"/>
  <c r="AD145" i="1"/>
  <c r="AC145" i="1"/>
  <c r="AJ139" i="1"/>
  <c r="AI139" i="1"/>
  <c r="AH139" i="1"/>
  <c r="AG139" i="1"/>
  <c r="AF139" i="1"/>
  <c r="AE139" i="1"/>
  <c r="AD139" i="1"/>
  <c r="AC139" i="1"/>
  <c r="AJ133" i="1"/>
  <c r="AI133" i="1"/>
  <c r="AH133" i="1"/>
  <c r="AG133" i="1"/>
  <c r="AF133" i="1"/>
  <c r="AE133" i="1"/>
  <c r="AD133" i="1"/>
  <c r="AC133" i="1"/>
  <c r="AJ127" i="1"/>
  <c r="AI127" i="1"/>
  <c r="AH127" i="1"/>
  <c r="AG127" i="1"/>
  <c r="AF127" i="1"/>
  <c r="AE127" i="1"/>
  <c r="AD127" i="1"/>
  <c r="AC127" i="1"/>
  <c r="AJ121" i="1"/>
  <c r="AI121" i="1"/>
  <c r="AH121" i="1"/>
  <c r="AG121" i="1"/>
  <c r="AF121" i="1"/>
  <c r="AE121" i="1"/>
  <c r="AD121" i="1"/>
  <c r="AC121" i="1"/>
  <c r="AJ115" i="1"/>
  <c r="AI115" i="1"/>
  <c r="AH115" i="1"/>
  <c r="AG115" i="1"/>
  <c r="AF115" i="1"/>
  <c r="AE115" i="1"/>
  <c r="AD115" i="1"/>
  <c r="AC115" i="1"/>
  <c r="AJ109" i="1"/>
  <c r="AI109" i="1"/>
  <c r="AH109" i="1"/>
  <c r="AG109" i="1"/>
  <c r="AF109" i="1"/>
  <c r="AE109" i="1"/>
  <c r="AD109" i="1"/>
  <c r="AC109" i="1"/>
  <c r="AJ103" i="1"/>
  <c r="AI103" i="1"/>
  <c r="AH103" i="1"/>
  <c r="AG103" i="1"/>
  <c r="AF103" i="1"/>
  <c r="AE103" i="1"/>
  <c r="AD103" i="1"/>
  <c r="AC103" i="1"/>
  <c r="AJ97" i="1"/>
  <c r="AI97" i="1"/>
  <c r="AH97" i="1"/>
  <c r="AG97" i="1"/>
  <c r="AF97" i="1"/>
  <c r="AE97" i="1"/>
  <c r="AD97" i="1"/>
  <c r="AC97" i="1"/>
  <c r="AJ91" i="1"/>
  <c r="AI91" i="1"/>
  <c r="AH91" i="1"/>
  <c r="AG91" i="1"/>
  <c r="AF91" i="1"/>
  <c r="AE91" i="1"/>
  <c r="AD91" i="1"/>
  <c r="AC91" i="1"/>
  <c r="AJ85" i="1"/>
  <c r="AI85" i="1"/>
  <c r="AH85" i="1"/>
  <c r="AG85" i="1"/>
  <c r="AF85" i="1"/>
  <c r="AE85" i="1"/>
  <c r="AD85" i="1"/>
  <c r="AC85" i="1"/>
  <c r="AJ79" i="1"/>
  <c r="AI79" i="1"/>
  <c r="AH79" i="1"/>
  <c r="AG79" i="1"/>
  <c r="AF79" i="1"/>
  <c r="AE79" i="1"/>
  <c r="AD79" i="1"/>
  <c r="AC79" i="1"/>
  <c r="AJ73" i="1"/>
  <c r="AI73" i="1"/>
  <c r="AH73" i="1"/>
  <c r="AG73" i="1"/>
  <c r="AF73" i="1"/>
  <c r="AE73" i="1"/>
  <c r="AD73" i="1"/>
  <c r="AC73" i="1"/>
  <c r="AJ67" i="1"/>
  <c r="AI67" i="1"/>
  <c r="AH67" i="1"/>
  <c r="AG67" i="1"/>
  <c r="AF67" i="1"/>
  <c r="AE67" i="1"/>
  <c r="AD67" i="1"/>
  <c r="AC67" i="1"/>
  <c r="AJ61" i="1"/>
  <c r="AI61" i="1"/>
  <c r="AH61" i="1"/>
  <c r="AG61" i="1"/>
  <c r="AF61" i="1"/>
  <c r="AE61" i="1"/>
  <c r="AD61" i="1"/>
  <c r="AC61" i="1"/>
  <c r="AJ55" i="1"/>
  <c r="AI55" i="1"/>
  <c r="AH55" i="1"/>
  <c r="AG55" i="1"/>
  <c r="AF55" i="1"/>
  <c r="AE55" i="1"/>
  <c r="AD55" i="1"/>
  <c r="AC55" i="1"/>
  <c r="AJ49" i="1"/>
  <c r="AI49" i="1"/>
  <c r="AH49" i="1"/>
  <c r="AG49" i="1"/>
  <c r="AF49" i="1"/>
  <c r="AE49" i="1"/>
  <c r="AD49" i="1"/>
  <c r="AC49" i="1"/>
  <c r="AJ43" i="1"/>
  <c r="AI43" i="1"/>
  <c r="AH43" i="1"/>
  <c r="AG43" i="1"/>
  <c r="AF43" i="1"/>
  <c r="AE43" i="1"/>
  <c r="AD43" i="1"/>
  <c r="AC43" i="1"/>
  <c r="AJ37" i="1"/>
  <c r="AI37" i="1"/>
  <c r="AH37" i="1"/>
  <c r="AG37" i="1"/>
  <c r="AF37" i="1"/>
  <c r="AE37" i="1"/>
  <c r="AD37" i="1"/>
  <c r="AC37" i="1"/>
  <c r="AJ31" i="1"/>
  <c r="AI31" i="1"/>
  <c r="AH31" i="1"/>
  <c r="AG31" i="1"/>
  <c r="AF31" i="1"/>
  <c r="AE31" i="1"/>
  <c r="AD31" i="1"/>
  <c r="AC31" i="1"/>
  <c r="AK211" i="1"/>
  <c r="AJ25" i="1"/>
  <c r="AI25" i="1"/>
  <c r="AH25" i="1"/>
  <c r="AG25" i="1"/>
  <c r="AF25" i="1"/>
  <c r="AE25" i="1"/>
  <c r="AD25" i="1"/>
  <c r="AC25" i="1"/>
  <c r="V25" i="1"/>
  <c r="S25" i="1"/>
  <c r="T25" i="1"/>
  <c r="U25" i="1"/>
  <c r="W25" i="1"/>
  <c r="R25" i="1"/>
  <c r="H211" i="1" l="1"/>
  <c r="X26" i="1"/>
  <c r="AQ211" i="1" l="1"/>
  <c r="N211" i="1" s="1"/>
  <c r="AQ205" i="1"/>
  <c r="N205" i="1" s="1"/>
  <c r="AQ199" i="1"/>
  <c r="N199" i="1" s="1"/>
  <c r="AQ193" i="1"/>
  <c r="N193" i="1" s="1"/>
  <c r="AQ187" i="1"/>
  <c r="N187" i="1" s="1"/>
  <c r="AQ181" i="1"/>
  <c r="N181" i="1" s="1"/>
  <c r="AQ175" i="1"/>
  <c r="N175" i="1" s="1"/>
  <c r="AQ169" i="1"/>
  <c r="N169" i="1" s="1"/>
  <c r="AQ163" i="1"/>
  <c r="N163" i="1" s="1"/>
  <c r="AQ157" i="1"/>
  <c r="N157" i="1" s="1"/>
  <c r="AQ151" i="1"/>
  <c r="N151" i="1" s="1"/>
  <c r="AQ145" i="1"/>
  <c r="N145" i="1" s="1"/>
  <c r="AQ139" i="1"/>
  <c r="N139" i="1" s="1"/>
  <c r="AQ133" i="1"/>
  <c r="N133" i="1" s="1"/>
  <c r="AQ121" i="1"/>
  <c r="N121" i="1" s="1"/>
  <c r="AQ115" i="1"/>
  <c r="N115" i="1" s="1"/>
  <c r="AQ109" i="1"/>
  <c r="N109" i="1" s="1"/>
  <c r="AQ103" i="1"/>
  <c r="N103" i="1" s="1"/>
  <c r="AQ97" i="1"/>
  <c r="N97" i="1" s="1"/>
  <c r="AQ91" i="1"/>
  <c r="N91" i="1" s="1"/>
  <c r="AQ85" i="1"/>
  <c r="N85" i="1" s="1"/>
  <c r="AQ73" i="1"/>
  <c r="N73" i="1" s="1"/>
  <c r="AQ67" i="1"/>
  <c r="N67" i="1" s="1"/>
  <c r="AQ61" i="1"/>
  <c r="N61" i="1" s="1"/>
  <c r="AQ55" i="1"/>
  <c r="N55" i="1" s="1"/>
  <c r="AQ49" i="1"/>
  <c r="N49" i="1" s="1"/>
  <c r="AQ43" i="1"/>
  <c r="N43" i="1" s="1"/>
  <c r="AQ37" i="1"/>
  <c r="N37" i="1" s="1"/>
  <c r="AQ31" i="1"/>
  <c r="N31" i="1" s="1"/>
  <c r="AR211" i="1"/>
  <c r="O211" i="1" s="1"/>
  <c r="AP211" i="1"/>
  <c r="M211" i="1" s="1"/>
  <c r="AO211" i="1"/>
  <c r="L211" i="1" s="1"/>
  <c r="AN211" i="1"/>
  <c r="K211" i="1" s="1"/>
  <c r="AM211" i="1"/>
  <c r="J211" i="1" s="1"/>
  <c r="AL211" i="1"/>
  <c r="I211" i="1" s="1"/>
  <c r="AR205" i="1"/>
  <c r="O205" i="1" s="1"/>
  <c r="AP205" i="1"/>
  <c r="M205" i="1" s="1"/>
  <c r="AO205" i="1"/>
  <c r="L205" i="1" s="1"/>
  <c r="AN205" i="1"/>
  <c r="K205" i="1" s="1"/>
  <c r="AM205" i="1"/>
  <c r="J205" i="1" s="1"/>
  <c r="AL205" i="1"/>
  <c r="I205" i="1" s="1"/>
  <c r="AK205" i="1"/>
  <c r="H205" i="1" s="1"/>
  <c r="AR199" i="1"/>
  <c r="O199" i="1" s="1"/>
  <c r="AP199" i="1"/>
  <c r="M199" i="1" s="1"/>
  <c r="AO199" i="1"/>
  <c r="L199" i="1" s="1"/>
  <c r="AN199" i="1"/>
  <c r="K199" i="1" s="1"/>
  <c r="AM199" i="1"/>
  <c r="J199" i="1" s="1"/>
  <c r="AL199" i="1"/>
  <c r="I199" i="1" s="1"/>
  <c r="AK199" i="1"/>
  <c r="H199" i="1" s="1"/>
  <c r="AR193" i="1"/>
  <c r="O193" i="1" s="1"/>
  <c r="AP193" i="1"/>
  <c r="M193" i="1" s="1"/>
  <c r="AO193" i="1"/>
  <c r="L193" i="1" s="1"/>
  <c r="AN193" i="1"/>
  <c r="K193" i="1" s="1"/>
  <c r="AM193" i="1"/>
  <c r="J193" i="1" s="1"/>
  <c r="AL193" i="1"/>
  <c r="I193" i="1" s="1"/>
  <c r="AK193" i="1"/>
  <c r="H193" i="1" s="1"/>
  <c r="AR187" i="1"/>
  <c r="O187" i="1" s="1"/>
  <c r="AP187" i="1"/>
  <c r="M187" i="1" s="1"/>
  <c r="AO187" i="1"/>
  <c r="L187" i="1" s="1"/>
  <c r="AN187" i="1"/>
  <c r="K187" i="1" s="1"/>
  <c r="AM187" i="1"/>
  <c r="J187" i="1" s="1"/>
  <c r="AL187" i="1"/>
  <c r="I187" i="1" s="1"/>
  <c r="AK187" i="1"/>
  <c r="H187" i="1" s="1"/>
  <c r="AR181" i="1"/>
  <c r="O181" i="1" s="1"/>
  <c r="AP181" i="1"/>
  <c r="M181" i="1" s="1"/>
  <c r="AO181" i="1"/>
  <c r="L181" i="1" s="1"/>
  <c r="AN181" i="1"/>
  <c r="K181" i="1" s="1"/>
  <c r="AM181" i="1"/>
  <c r="J181" i="1" s="1"/>
  <c r="AL181" i="1"/>
  <c r="I181" i="1" s="1"/>
  <c r="AK181" i="1"/>
  <c r="H181" i="1" s="1"/>
  <c r="AR175" i="1"/>
  <c r="O175" i="1" s="1"/>
  <c r="AP175" i="1"/>
  <c r="M175" i="1" s="1"/>
  <c r="AO175" i="1"/>
  <c r="L175" i="1" s="1"/>
  <c r="AN175" i="1"/>
  <c r="K175" i="1" s="1"/>
  <c r="AM175" i="1"/>
  <c r="J175" i="1" s="1"/>
  <c r="AL175" i="1"/>
  <c r="I175" i="1" s="1"/>
  <c r="AK175" i="1"/>
  <c r="H175" i="1" s="1"/>
  <c r="AR169" i="1"/>
  <c r="O169" i="1" s="1"/>
  <c r="AP169" i="1"/>
  <c r="M169" i="1" s="1"/>
  <c r="AO169" i="1"/>
  <c r="L169" i="1" s="1"/>
  <c r="AN169" i="1"/>
  <c r="K169" i="1" s="1"/>
  <c r="AM169" i="1"/>
  <c r="J169" i="1" s="1"/>
  <c r="AL169" i="1"/>
  <c r="I169" i="1" s="1"/>
  <c r="AK169" i="1"/>
  <c r="H169" i="1" s="1"/>
  <c r="AR163" i="1"/>
  <c r="O163" i="1" s="1"/>
  <c r="AP163" i="1"/>
  <c r="M163" i="1" s="1"/>
  <c r="AO163" i="1"/>
  <c r="L163" i="1" s="1"/>
  <c r="AN163" i="1"/>
  <c r="K163" i="1" s="1"/>
  <c r="AM163" i="1"/>
  <c r="J163" i="1" s="1"/>
  <c r="AL163" i="1"/>
  <c r="I163" i="1" s="1"/>
  <c r="AK163" i="1"/>
  <c r="H163" i="1" s="1"/>
  <c r="AR157" i="1"/>
  <c r="O157" i="1" s="1"/>
  <c r="AP157" i="1"/>
  <c r="M157" i="1" s="1"/>
  <c r="AO157" i="1"/>
  <c r="L157" i="1" s="1"/>
  <c r="AN157" i="1"/>
  <c r="K157" i="1" s="1"/>
  <c r="AM157" i="1"/>
  <c r="J157" i="1" s="1"/>
  <c r="AL157" i="1"/>
  <c r="I157" i="1" s="1"/>
  <c r="AK157" i="1"/>
  <c r="H157" i="1" s="1"/>
  <c r="AR151" i="1"/>
  <c r="O151" i="1" s="1"/>
  <c r="AP151" i="1"/>
  <c r="M151" i="1" s="1"/>
  <c r="AO151" i="1"/>
  <c r="L151" i="1" s="1"/>
  <c r="AN151" i="1"/>
  <c r="K151" i="1" s="1"/>
  <c r="AM151" i="1"/>
  <c r="J151" i="1" s="1"/>
  <c r="AL151" i="1"/>
  <c r="I151" i="1" s="1"/>
  <c r="AK151" i="1"/>
  <c r="H151" i="1" s="1"/>
  <c r="AR145" i="1"/>
  <c r="O145" i="1" s="1"/>
  <c r="AP145" i="1"/>
  <c r="M145" i="1" s="1"/>
  <c r="AO145" i="1"/>
  <c r="L145" i="1" s="1"/>
  <c r="AN145" i="1"/>
  <c r="K145" i="1" s="1"/>
  <c r="AM145" i="1"/>
  <c r="J145" i="1" s="1"/>
  <c r="AL145" i="1"/>
  <c r="I145" i="1" s="1"/>
  <c r="AK145" i="1"/>
  <c r="H145" i="1" s="1"/>
  <c r="AR139" i="1"/>
  <c r="O139" i="1" s="1"/>
  <c r="AP139" i="1"/>
  <c r="M139" i="1" s="1"/>
  <c r="AO139" i="1"/>
  <c r="L139" i="1" s="1"/>
  <c r="AN139" i="1"/>
  <c r="K139" i="1" s="1"/>
  <c r="AM139" i="1"/>
  <c r="J139" i="1" s="1"/>
  <c r="AL139" i="1"/>
  <c r="I139" i="1" s="1"/>
  <c r="AK139" i="1"/>
  <c r="H139" i="1" s="1"/>
  <c r="AR133" i="1"/>
  <c r="O133" i="1" s="1"/>
  <c r="AP133" i="1"/>
  <c r="M133" i="1" s="1"/>
  <c r="AO133" i="1"/>
  <c r="L133" i="1" s="1"/>
  <c r="AN133" i="1"/>
  <c r="K133" i="1" s="1"/>
  <c r="AM133" i="1"/>
  <c r="J133" i="1" s="1"/>
  <c r="AL133" i="1"/>
  <c r="I133" i="1" s="1"/>
  <c r="AK133" i="1"/>
  <c r="H133" i="1" s="1"/>
  <c r="AR127" i="1"/>
  <c r="O127" i="1" s="1"/>
  <c r="AQ127" i="1"/>
  <c r="N127" i="1" s="1"/>
  <c r="AP127" i="1"/>
  <c r="M127" i="1" s="1"/>
  <c r="AO127" i="1"/>
  <c r="L127" i="1" s="1"/>
  <c r="AN127" i="1"/>
  <c r="K127" i="1" s="1"/>
  <c r="AM127" i="1"/>
  <c r="J127" i="1" s="1"/>
  <c r="AL127" i="1"/>
  <c r="I127" i="1" s="1"/>
  <c r="AK127" i="1"/>
  <c r="H127" i="1" s="1"/>
  <c r="AR121" i="1"/>
  <c r="O121" i="1" s="1"/>
  <c r="AP121" i="1"/>
  <c r="M121" i="1" s="1"/>
  <c r="AO121" i="1"/>
  <c r="L121" i="1" s="1"/>
  <c r="AN121" i="1"/>
  <c r="K121" i="1" s="1"/>
  <c r="AM121" i="1"/>
  <c r="J121" i="1" s="1"/>
  <c r="AL121" i="1"/>
  <c r="I121" i="1" s="1"/>
  <c r="AK121" i="1"/>
  <c r="H121" i="1" s="1"/>
  <c r="AR115" i="1"/>
  <c r="O115" i="1" s="1"/>
  <c r="AP115" i="1"/>
  <c r="M115" i="1" s="1"/>
  <c r="AO115" i="1"/>
  <c r="L115" i="1" s="1"/>
  <c r="AN115" i="1"/>
  <c r="K115" i="1" s="1"/>
  <c r="AM115" i="1"/>
  <c r="J115" i="1" s="1"/>
  <c r="AL115" i="1"/>
  <c r="I115" i="1" s="1"/>
  <c r="AK115" i="1"/>
  <c r="H115" i="1" s="1"/>
  <c r="AR109" i="1"/>
  <c r="O109" i="1" s="1"/>
  <c r="AP109" i="1"/>
  <c r="M109" i="1" s="1"/>
  <c r="AO109" i="1"/>
  <c r="L109" i="1" s="1"/>
  <c r="AN109" i="1"/>
  <c r="K109" i="1" s="1"/>
  <c r="AM109" i="1"/>
  <c r="J109" i="1" s="1"/>
  <c r="AL109" i="1"/>
  <c r="I109" i="1" s="1"/>
  <c r="AK109" i="1"/>
  <c r="H109" i="1" s="1"/>
  <c r="AR103" i="1"/>
  <c r="O103" i="1" s="1"/>
  <c r="AP103" i="1"/>
  <c r="M103" i="1" s="1"/>
  <c r="AO103" i="1"/>
  <c r="L103" i="1" s="1"/>
  <c r="AN103" i="1"/>
  <c r="K103" i="1" s="1"/>
  <c r="AM103" i="1"/>
  <c r="J103" i="1" s="1"/>
  <c r="AL103" i="1"/>
  <c r="I103" i="1" s="1"/>
  <c r="AK103" i="1"/>
  <c r="H103" i="1" s="1"/>
  <c r="AR97" i="1"/>
  <c r="O97" i="1" s="1"/>
  <c r="AP97" i="1"/>
  <c r="M97" i="1" s="1"/>
  <c r="AO97" i="1"/>
  <c r="L97" i="1" s="1"/>
  <c r="AN97" i="1"/>
  <c r="K97" i="1" s="1"/>
  <c r="AM97" i="1"/>
  <c r="J97" i="1" s="1"/>
  <c r="AL97" i="1"/>
  <c r="I97" i="1" s="1"/>
  <c r="AK97" i="1"/>
  <c r="H97" i="1" s="1"/>
  <c r="AR91" i="1"/>
  <c r="O91" i="1" s="1"/>
  <c r="AP91" i="1"/>
  <c r="M91" i="1" s="1"/>
  <c r="AO91" i="1"/>
  <c r="L91" i="1" s="1"/>
  <c r="AN91" i="1"/>
  <c r="K91" i="1" s="1"/>
  <c r="AM91" i="1"/>
  <c r="J91" i="1" s="1"/>
  <c r="AL91" i="1"/>
  <c r="I91" i="1" s="1"/>
  <c r="AK91" i="1"/>
  <c r="H91" i="1" s="1"/>
  <c r="AR85" i="1"/>
  <c r="O85" i="1" s="1"/>
  <c r="AP85" i="1"/>
  <c r="M85" i="1" s="1"/>
  <c r="AO85" i="1"/>
  <c r="L85" i="1" s="1"/>
  <c r="AN85" i="1"/>
  <c r="K85" i="1" s="1"/>
  <c r="AM85" i="1"/>
  <c r="J85" i="1" s="1"/>
  <c r="AL85" i="1"/>
  <c r="I85" i="1" s="1"/>
  <c r="AK85" i="1"/>
  <c r="H85" i="1" s="1"/>
  <c r="AR79" i="1"/>
  <c r="O79" i="1" s="1"/>
  <c r="AP79" i="1"/>
  <c r="M79" i="1" s="1"/>
  <c r="AO79" i="1"/>
  <c r="L79" i="1" s="1"/>
  <c r="AN79" i="1"/>
  <c r="K79" i="1" s="1"/>
  <c r="AM79" i="1"/>
  <c r="J79" i="1" s="1"/>
  <c r="AL79" i="1"/>
  <c r="I79" i="1" s="1"/>
  <c r="AK79" i="1"/>
  <c r="H79" i="1" s="1"/>
  <c r="AQ79" i="1"/>
  <c r="N79" i="1" s="1"/>
  <c r="AR73" i="1"/>
  <c r="O73" i="1" s="1"/>
  <c r="AP73" i="1"/>
  <c r="M73" i="1" s="1"/>
  <c r="AO73" i="1"/>
  <c r="L73" i="1" s="1"/>
  <c r="AN73" i="1"/>
  <c r="K73" i="1" s="1"/>
  <c r="AM73" i="1"/>
  <c r="J73" i="1" s="1"/>
  <c r="AL73" i="1"/>
  <c r="I73" i="1" s="1"/>
  <c r="AK73" i="1"/>
  <c r="H73" i="1" s="1"/>
  <c r="AR67" i="1"/>
  <c r="O67" i="1" s="1"/>
  <c r="AP67" i="1"/>
  <c r="M67" i="1" s="1"/>
  <c r="AO67" i="1"/>
  <c r="L67" i="1" s="1"/>
  <c r="AN67" i="1"/>
  <c r="K67" i="1" s="1"/>
  <c r="AM67" i="1"/>
  <c r="J67" i="1" s="1"/>
  <c r="AL67" i="1"/>
  <c r="I67" i="1" s="1"/>
  <c r="AK67" i="1"/>
  <c r="H67" i="1" s="1"/>
  <c r="AR61" i="1"/>
  <c r="O61" i="1" s="1"/>
  <c r="AP61" i="1"/>
  <c r="M61" i="1" s="1"/>
  <c r="AO61" i="1"/>
  <c r="L61" i="1" s="1"/>
  <c r="AN61" i="1"/>
  <c r="K61" i="1" s="1"/>
  <c r="AM61" i="1"/>
  <c r="J61" i="1" s="1"/>
  <c r="AL61" i="1"/>
  <c r="I61" i="1" s="1"/>
  <c r="AK61" i="1"/>
  <c r="H61" i="1" s="1"/>
  <c r="AR55" i="1"/>
  <c r="O55" i="1" s="1"/>
  <c r="AP55" i="1"/>
  <c r="M55" i="1" s="1"/>
  <c r="AO55" i="1"/>
  <c r="L55" i="1" s="1"/>
  <c r="AN55" i="1"/>
  <c r="K55" i="1" s="1"/>
  <c r="AM55" i="1"/>
  <c r="J55" i="1" s="1"/>
  <c r="AL55" i="1"/>
  <c r="I55" i="1" s="1"/>
  <c r="AK55" i="1"/>
  <c r="H55" i="1" s="1"/>
  <c r="AR49" i="1"/>
  <c r="O49" i="1" s="1"/>
  <c r="AP49" i="1"/>
  <c r="M49" i="1" s="1"/>
  <c r="AO49" i="1"/>
  <c r="L49" i="1" s="1"/>
  <c r="AN49" i="1"/>
  <c r="K49" i="1" s="1"/>
  <c r="AM49" i="1"/>
  <c r="J49" i="1" s="1"/>
  <c r="AL49" i="1"/>
  <c r="I49" i="1" s="1"/>
  <c r="AK49" i="1"/>
  <c r="H49" i="1" s="1"/>
  <c r="AR43" i="1"/>
  <c r="O43" i="1" s="1"/>
  <c r="AP43" i="1"/>
  <c r="M43" i="1" s="1"/>
  <c r="AO43" i="1"/>
  <c r="L43" i="1" s="1"/>
  <c r="AN43" i="1"/>
  <c r="K43" i="1" s="1"/>
  <c r="AM43" i="1"/>
  <c r="J43" i="1" s="1"/>
  <c r="AL43" i="1"/>
  <c r="I43" i="1" s="1"/>
  <c r="AK43" i="1"/>
  <c r="H43" i="1" s="1"/>
  <c r="AR37" i="1"/>
  <c r="O37" i="1" s="1"/>
  <c r="AP37" i="1"/>
  <c r="M37" i="1" s="1"/>
  <c r="AO37" i="1"/>
  <c r="L37" i="1" s="1"/>
  <c r="AN37" i="1"/>
  <c r="K37" i="1" s="1"/>
  <c r="AM37" i="1"/>
  <c r="J37" i="1" s="1"/>
  <c r="AL37" i="1"/>
  <c r="I37" i="1" s="1"/>
  <c r="AK37" i="1"/>
  <c r="H37" i="1" s="1"/>
  <c r="AR31" i="1"/>
  <c r="O31" i="1" s="1"/>
  <c r="AP31" i="1"/>
  <c r="M31" i="1" s="1"/>
  <c r="AO31" i="1"/>
  <c r="L31" i="1" s="1"/>
  <c r="AN31" i="1"/>
  <c r="K31" i="1" s="1"/>
  <c r="AM31" i="1"/>
  <c r="J31" i="1" s="1"/>
  <c r="AL31" i="1"/>
  <c r="I31" i="1" s="1"/>
  <c r="AK31" i="1"/>
  <c r="H31" i="1" s="1"/>
  <c r="P211" i="1" l="1"/>
  <c r="Y211" i="1" s="1"/>
  <c r="P67" i="1"/>
  <c r="Y67" i="1" s="1"/>
  <c r="P68" i="1"/>
  <c r="Y68" i="1" s="1"/>
  <c r="P121" i="1"/>
  <c r="Y121" i="1" s="1"/>
  <c r="P122" i="1"/>
  <c r="Y122" i="1" s="1"/>
  <c r="P175" i="1"/>
  <c r="Y175" i="1" s="1"/>
  <c r="P176" i="1"/>
  <c r="Y176" i="1" s="1"/>
  <c r="P73" i="1"/>
  <c r="Y73" i="1" s="1"/>
  <c r="P74" i="1"/>
  <c r="Y74" i="1" s="1"/>
  <c r="P115" i="1"/>
  <c r="Y115" i="1" s="1"/>
  <c r="P116" i="1"/>
  <c r="Y116" i="1" s="1"/>
  <c r="P56" i="1"/>
  <c r="Y56" i="1" s="1"/>
  <c r="P55" i="1"/>
  <c r="Y55" i="1" s="1"/>
  <c r="P109" i="1"/>
  <c r="Y109" i="1" s="1"/>
  <c r="P110" i="1"/>
  <c r="Y110" i="1" s="1"/>
  <c r="P163" i="1"/>
  <c r="Y163" i="1" s="1"/>
  <c r="P164" i="1"/>
  <c r="Y164" i="1" s="1"/>
  <c r="P61" i="1"/>
  <c r="Y61" i="1" s="1"/>
  <c r="P62" i="1"/>
  <c r="Y62" i="1" s="1"/>
  <c r="P50" i="1"/>
  <c r="Y50" i="1" s="1"/>
  <c r="P49" i="1"/>
  <c r="Y49" i="1" s="1"/>
  <c r="P104" i="1"/>
  <c r="Y104" i="1" s="1"/>
  <c r="P103" i="1"/>
  <c r="Y103" i="1" s="1"/>
  <c r="P157" i="1"/>
  <c r="Y157" i="1" s="1"/>
  <c r="P158" i="1"/>
  <c r="Y158" i="1" s="1"/>
  <c r="P205" i="1"/>
  <c r="Y205" i="1" s="1"/>
  <c r="P206" i="1"/>
  <c r="Y206" i="1" s="1"/>
  <c r="P134" i="1"/>
  <c r="Y134" i="1" s="1"/>
  <c r="P133" i="1"/>
  <c r="Y133" i="1" s="1"/>
  <c r="P44" i="1"/>
  <c r="Y44" i="1" s="1"/>
  <c r="P43" i="1"/>
  <c r="Y43" i="1" s="1"/>
  <c r="P98" i="1"/>
  <c r="Y98" i="1" s="1"/>
  <c r="P97" i="1"/>
  <c r="Y97" i="1" s="1"/>
  <c r="P152" i="1"/>
  <c r="Y152" i="1" s="1"/>
  <c r="P151" i="1"/>
  <c r="Y151" i="1" s="1"/>
  <c r="P200" i="1"/>
  <c r="Y200" i="1" s="1"/>
  <c r="P199" i="1"/>
  <c r="Y199" i="1" s="1"/>
  <c r="P182" i="1"/>
  <c r="Y182" i="1" s="1"/>
  <c r="P181" i="1"/>
  <c r="Y181" i="1" s="1"/>
  <c r="P38" i="1"/>
  <c r="Y38" i="1" s="1"/>
  <c r="P37" i="1"/>
  <c r="Y37" i="1" s="1"/>
  <c r="P92" i="1"/>
  <c r="Y92" i="1" s="1"/>
  <c r="P91" i="1"/>
  <c r="Y91" i="1" s="1"/>
  <c r="P146" i="1"/>
  <c r="Y146" i="1" s="1"/>
  <c r="P145" i="1"/>
  <c r="Y145" i="1" s="1"/>
  <c r="P194" i="1"/>
  <c r="Y194" i="1" s="1"/>
  <c r="P193" i="1"/>
  <c r="Y193" i="1" s="1"/>
  <c r="P212" i="1"/>
  <c r="Y212" i="1" s="1"/>
  <c r="P79" i="1"/>
  <c r="Y79" i="1" s="1"/>
  <c r="P80" i="1"/>
  <c r="Y80" i="1" s="1"/>
  <c r="P127" i="1"/>
  <c r="Y127" i="1" s="1"/>
  <c r="P128" i="1"/>
  <c r="Y128" i="1" s="1"/>
  <c r="P169" i="1"/>
  <c r="Y169" i="1" s="1"/>
  <c r="P170" i="1"/>
  <c r="Y170" i="1" s="1"/>
  <c r="P31" i="1"/>
  <c r="Y31" i="1" s="1"/>
  <c r="P32" i="1"/>
  <c r="Y32" i="1" s="1"/>
  <c r="P86" i="1"/>
  <c r="Y86" i="1" s="1"/>
  <c r="P85" i="1"/>
  <c r="Y85" i="1" s="1"/>
  <c r="P140" i="1"/>
  <c r="Y140" i="1" s="1"/>
  <c r="P139" i="1"/>
  <c r="Y139" i="1" s="1"/>
  <c r="P188" i="1"/>
  <c r="Y188" i="1" s="1"/>
  <c r="P187" i="1"/>
  <c r="Y187" i="1" s="1"/>
  <c r="C25" i="1"/>
  <c r="Q25" i="1" s="1"/>
  <c r="C23" i="1"/>
  <c r="AQ25" i="1" s="1"/>
  <c r="H569" i="4"/>
  <c r="H568" i="4"/>
  <c r="H567" i="4"/>
  <c r="H566" i="4"/>
  <c r="H565" i="4"/>
  <c r="H564" i="4"/>
  <c r="H563" i="4"/>
  <c r="H562" i="4"/>
  <c r="H561" i="4"/>
  <c r="H560" i="4"/>
  <c r="H559" i="4"/>
  <c r="H558" i="4"/>
  <c r="H557" i="4"/>
  <c r="H556" i="4"/>
  <c r="H555" i="4"/>
  <c r="H554" i="4"/>
  <c r="H553" i="4"/>
  <c r="H552" i="4"/>
  <c r="H551" i="4"/>
  <c r="H550" i="4"/>
  <c r="H549" i="4"/>
  <c r="H548" i="4"/>
  <c r="H547" i="4"/>
  <c r="H546" i="4"/>
  <c r="H545" i="4"/>
  <c r="H544" i="4"/>
  <c r="H543" i="4"/>
  <c r="H542" i="4"/>
  <c r="H541" i="4"/>
  <c r="H540" i="4"/>
  <c r="H539" i="4"/>
  <c r="H538" i="4"/>
  <c r="H537" i="4"/>
  <c r="H536" i="4"/>
  <c r="H535" i="4"/>
  <c r="H534" i="4"/>
  <c r="H533" i="4"/>
  <c r="H532" i="4"/>
  <c r="H531" i="4"/>
  <c r="H530" i="4"/>
  <c r="H529" i="4"/>
  <c r="H528" i="4"/>
  <c r="H527" i="4"/>
  <c r="H526" i="4"/>
  <c r="H525" i="4"/>
  <c r="H524" i="4"/>
  <c r="H523" i="4"/>
  <c r="H522" i="4"/>
  <c r="H521" i="4"/>
  <c r="H520" i="4"/>
  <c r="H519" i="4"/>
  <c r="H518" i="4"/>
  <c r="H517" i="4"/>
  <c r="H516" i="4"/>
  <c r="H515" i="4"/>
  <c r="H514" i="4"/>
  <c r="H513" i="4"/>
  <c r="H512" i="4"/>
  <c r="H511" i="4"/>
  <c r="H510" i="4"/>
  <c r="H509" i="4"/>
  <c r="H508" i="4"/>
  <c r="H507" i="4"/>
  <c r="H506" i="4"/>
  <c r="H505" i="4"/>
  <c r="H504" i="4"/>
  <c r="H503" i="4"/>
  <c r="H502" i="4"/>
  <c r="H501" i="4"/>
  <c r="H500" i="4"/>
  <c r="H499" i="4"/>
  <c r="H498" i="4"/>
  <c r="H497" i="4"/>
  <c r="H496" i="4"/>
  <c r="H495" i="4"/>
  <c r="H494" i="4"/>
  <c r="H493" i="4"/>
  <c r="H492" i="4"/>
  <c r="H491" i="4"/>
  <c r="H490" i="4"/>
  <c r="H489" i="4"/>
  <c r="H488" i="4"/>
  <c r="H487" i="4"/>
  <c r="H486" i="4"/>
  <c r="H485" i="4"/>
  <c r="H484" i="4"/>
  <c r="H483" i="4"/>
  <c r="H482" i="4"/>
  <c r="H481" i="4"/>
  <c r="H480" i="4"/>
  <c r="H479" i="4"/>
  <c r="H478" i="4"/>
  <c r="H477" i="4"/>
  <c r="H476" i="4"/>
  <c r="H475" i="4"/>
  <c r="H474" i="4"/>
  <c r="H473" i="4"/>
  <c r="H472" i="4"/>
  <c r="H471" i="4"/>
  <c r="H470" i="4"/>
  <c r="H469" i="4"/>
  <c r="H468" i="4"/>
  <c r="H467" i="4"/>
  <c r="H466" i="4"/>
  <c r="H465" i="4"/>
  <c r="H464" i="4"/>
  <c r="H463" i="4"/>
  <c r="H462" i="4"/>
  <c r="H461" i="4"/>
  <c r="H460" i="4"/>
  <c r="H459" i="4"/>
  <c r="H458" i="4"/>
  <c r="H457" i="4"/>
  <c r="H456" i="4"/>
  <c r="H455" i="4"/>
  <c r="H454" i="4"/>
  <c r="H453" i="4"/>
  <c r="H452" i="4"/>
  <c r="H451" i="4"/>
  <c r="H450" i="4"/>
  <c r="H449" i="4"/>
  <c r="H448" i="4"/>
  <c r="H447" i="4"/>
  <c r="H446" i="4"/>
  <c r="H445" i="4"/>
  <c r="H444" i="4"/>
  <c r="H443" i="4"/>
  <c r="H442" i="4"/>
  <c r="H441" i="4"/>
  <c r="H440" i="4"/>
  <c r="H439" i="4"/>
  <c r="H438" i="4"/>
  <c r="H437" i="4"/>
  <c r="H436" i="4"/>
  <c r="H435" i="4"/>
  <c r="H434" i="4"/>
  <c r="H433" i="4"/>
  <c r="H432" i="4"/>
  <c r="H431" i="4"/>
  <c r="H430" i="4"/>
  <c r="H429" i="4"/>
  <c r="H428" i="4"/>
  <c r="H427" i="4"/>
  <c r="H426" i="4"/>
  <c r="H425" i="4"/>
  <c r="H424" i="4"/>
  <c r="H423" i="4"/>
  <c r="H422" i="4"/>
  <c r="H421" i="4"/>
  <c r="H420" i="4"/>
  <c r="H419" i="4"/>
  <c r="H418" i="4"/>
  <c r="H417" i="4"/>
  <c r="H416" i="4"/>
  <c r="H415" i="4"/>
  <c r="H414" i="4"/>
  <c r="H413" i="4"/>
  <c r="H412" i="4"/>
  <c r="H411" i="4"/>
  <c r="H410" i="4"/>
  <c r="H409" i="4"/>
  <c r="H408" i="4"/>
  <c r="H407" i="4"/>
  <c r="H406" i="4"/>
  <c r="H405" i="4"/>
  <c r="H404" i="4"/>
  <c r="H403" i="4"/>
  <c r="H402" i="4"/>
  <c r="H401" i="4"/>
  <c r="H400" i="4"/>
  <c r="H399" i="4"/>
  <c r="H398" i="4"/>
  <c r="H397" i="4"/>
  <c r="H396" i="4"/>
  <c r="H395" i="4"/>
  <c r="H394" i="4"/>
  <c r="H393" i="4"/>
  <c r="H392" i="4"/>
  <c r="H391" i="4"/>
  <c r="H390" i="4"/>
  <c r="H389" i="4"/>
  <c r="H388" i="4"/>
  <c r="H387" i="4"/>
  <c r="H386" i="4"/>
  <c r="H385" i="4"/>
  <c r="H384" i="4"/>
  <c r="H383" i="4"/>
  <c r="H382" i="4"/>
  <c r="H381" i="4"/>
  <c r="H380" i="4"/>
  <c r="H379" i="4"/>
  <c r="H378" i="4"/>
  <c r="H377" i="4"/>
  <c r="H376" i="4"/>
  <c r="H375" i="4"/>
  <c r="H374" i="4"/>
  <c r="H373" i="4"/>
  <c r="H372" i="4"/>
  <c r="H371" i="4"/>
  <c r="H370" i="4"/>
  <c r="H369" i="4"/>
  <c r="H368" i="4"/>
  <c r="H367" i="4"/>
  <c r="H366" i="4"/>
  <c r="H365" i="4"/>
  <c r="H364" i="4"/>
  <c r="H363" i="4"/>
  <c r="H362" i="4"/>
  <c r="H361" i="4"/>
  <c r="H360" i="4"/>
  <c r="H359" i="4"/>
  <c r="H358" i="4"/>
  <c r="H357" i="4"/>
  <c r="H356" i="4"/>
  <c r="H355" i="4"/>
  <c r="H354" i="4"/>
  <c r="H353" i="4"/>
  <c r="H352" i="4"/>
  <c r="H351" i="4"/>
  <c r="H350" i="4"/>
  <c r="H349" i="4"/>
  <c r="H348" i="4"/>
  <c r="H347" i="4"/>
  <c r="H346" i="4"/>
  <c r="H345" i="4"/>
  <c r="H344" i="4"/>
  <c r="H343" i="4"/>
  <c r="H342" i="4"/>
  <c r="H341" i="4"/>
  <c r="H340" i="4"/>
  <c r="H339" i="4"/>
  <c r="H338" i="4"/>
  <c r="H337" i="4"/>
  <c r="H336" i="4"/>
  <c r="H335" i="4"/>
  <c r="H334" i="4"/>
  <c r="H333" i="4"/>
  <c r="H332" i="4"/>
  <c r="H331" i="4"/>
  <c r="H330" i="4"/>
  <c r="H329" i="4"/>
  <c r="H328" i="4"/>
  <c r="H327" i="4"/>
  <c r="H326" i="4"/>
  <c r="H325" i="4"/>
  <c r="H324" i="4"/>
  <c r="H323" i="4"/>
  <c r="H322" i="4"/>
  <c r="H321" i="4"/>
  <c r="H320" i="4"/>
  <c r="H319" i="4"/>
  <c r="H318" i="4"/>
  <c r="H317" i="4"/>
  <c r="H316" i="4"/>
  <c r="H315" i="4"/>
  <c r="H314" i="4"/>
  <c r="H313" i="4"/>
  <c r="H312" i="4"/>
  <c r="H311" i="4"/>
  <c r="H310" i="4"/>
  <c r="H309" i="4"/>
  <c r="H308" i="4"/>
  <c r="H307" i="4"/>
  <c r="H306" i="4"/>
  <c r="H305" i="4"/>
  <c r="H304" i="4"/>
  <c r="H303" i="4"/>
  <c r="H302" i="4"/>
  <c r="H301" i="4"/>
  <c r="H300" i="4"/>
  <c r="H299" i="4"/>
  <c r="H298" i="4"/>
  <c r="H297" i="4"/>
  <c r="H296" i="4"/>
  <c r="H295" i="4"/>
  <c r="H294" i="4"/>
  <c r="H293" i="4"/>
  <c r="H292" i="4"/>
  <c r="H291" i="4"/>
  <c r="H290" i="4"/>
  <c r="H289" i="4"/>
  <c r="H288" i="4"/>
  <c r="H287" i="4"/>
  <c r="H286" i="4"/>
  <c r="H285" i="4"/>
  <c r="H284" i="4"/>
  <c r="H283" i="4"/>
  <c r="H282" i="4"/>
  <c r="H281" i="4"/>
  <c r="H280" i="4"/>
  <c r="H279" i="4"/>
  <c r="H278" i="4"/>
  <c r="H277" i="4"/>
  <c r="H276" i="4"/>
  <c r="H275" i="4"/>
  <c r="H274" i="4"/>
  <c r="H273" i="4"/>
  <c r="H272" i="4"/>
  <c r="H271" i="4"/>
  <c r="H270" i="4"/>
  <c r="H269" i="4"/>
  <c r="H268" i="4"/>
  <c r="H267" i="4"/>
  <c r="H266" i="4"/>
  <c r="H265" i="4"/>
  <c r="H264" i="4"/>
  <c r="H263" i="4"/>
  <c r="H262" i="4"/>
  <c r="H261" i="4"/>
  <c r="H260" i="4"/>
  <c r="H259" i="4"/>
  <c r="H258" i="4"/>
  <c r="H257" i="4"/>
  <c r="H256" i="4"/>
  <c r="H255" i="4"/>
  <c r="H254" i="4"/>
  <c r="H253" i="4"/>
  <c r="H252" i="4"/>
  <c r="H251" i="4"/>
  <c r="H250" i="4"/>
  <c r="H249" i="4"/>
  <c r="H248" i="4"/>
  <c r="H247" i="4"/>
  <c r="H246" i="4"/>
  <c r="H245" i="4"/>
  <c r="H244" i="4"/>
  <c r="H243" i="4"/>
  <c r="H242" i="4"/>
  <c r="H241" i="4"/>
  <c r="H240" i="4"/>
  <c r="H239" i="4"/>
  <c r="H238" i="4"/>
  <c r="H237" i="4"/>
  <c r="H236" i="4"/>
  <c r="H235" i="4"/>
  <c r="H234" i="4"/>
  <c r="H233" i="4"/>
  <c r="H232" i="4"/>
  <c r="H231" i="4"/>
  <c r="H230" i="4"/>
  <c r="H229" i="4"/>
  <c r="H228" i="4"/>
  <c r="H227" i="4"/>
  <c r="H226" i="4"/>
  <c r="H225" i="4"/>
  <c r="H224" i="4"/>
  <c r="H223" i="4"/>
  <c r="H222" i="4"/>
  <c r="H221" i="4"/>
  <c r="H220" i="4"/>
  <c r="H219" i="4"/>
  <c r="H218" i="4"/>
  <c r="H217" i="4"/>
  <c r="H216" i="4"/>
  <c r="H215" i="4"/>
  <c r="H214" i="4"/>
  <c r="H213" i="4"/>
  <c r="H212" i="4"/>
  <c r="H211" i="4"/>
  <c r="H210" i="4"/>
  <c r="H209" i="4"/>
  <c r="H208" i="4"/>
  <c r="H207" i="4"/>
  <c r="H206" i="4"/>
  <c r="H205" i="4"/>
  <c r="H204" i="4"/>
  <c r="H203" i="4"/>
  <c r="H202" i="4"/>
  <c r="H201" i="4"/>
  <c r="H200" i="4"/>
  <c r="H199" i="4"/>
  <c r="H198" i="4"/>
  <c r="H197" i="4"/>
  <c r="H196" i="4"/>
  <c r="H195" i="4"/>
  <c r="H194" i="4"/>
  <c r="H193" i="4"/>
  <c r="H192" i="4"/>
  <c r="H191" i="4"/>
  <c r="H190" i="4"/>
  <c r="H189" i="4"/>
  <c r="H188" i="4"/>
  <c r="H187" i="4"/>
  <c r="H186" i="4"/>
  <c r="H185" i="4"/>
  <c r="H184" i="4"/>
  <c r="H183" i="4"/>
  <c r="H182" i="4"/>
  <c r="H181" i="4"/>
  <c r="H180" i="4"/>
  <c r="H179" i="4"/>
  <c r="H178" i="4"/>
  <c r="H177" i="4"/>
  <c r="H176" i="4"/>
  <c r="H175" i="4"/>
  <c r="H174" i="4"/>
  <c r="H173" i="4"/>
  <c r="H172" i="4"/>
  <c r="H171" i="4"/>
  <c r="H170" i="4"/>
  <c r="H169" i="4"/>
  <c r="H168" i="4"/>
  <c r="H167"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4" i="4"/>
  <c r="H3" i="4"/>
  <c r="H2" i="4"/>
  <c r="C4" i="1" l="1"/>
  <c r="C201" i="1" l="1"/>
  <c r="C188" i="1"/>
  <c r="E188" i="1" s="1"/>
  <c r="Z185" i="1" s="1"/>
  <c r="C182" i="1"/>
  <c r="E182" i="1" s="1"/>
  <c r="Z179" i="1" s="1"/>
  <c r="C123" i="1"/>
  <c r="C105" i="1"/>
  <c r="C92" i="1"/>
  <c r="E92" i="1" s="1"/>
  <c r="Z89" i="1" s="1"/>
  <c r="C87" i="1"/>
  <c r="C213" i="1"/>
  <c r="C206" i="1"/>
  <c r="E206" i="1" s="1"/>
  <c r="Z203" i="1" s="1"/>
  <c r="C200" i="1"/>
  <c r="E200" i="1" s="1"/>
  <c r="Z197" i="1" s="1"/>
  <c r="C129" i="1"/>
  <c r="C117" i="1"/>
  <c r="C110" i="1"/>
  <c r="E110" i="1" s="1"/>
  <c r="Z107" i="1" s="1"/>
  <c r="C104" i="1"/>
  <c r="E104" i="1" s="1"/>
  <c r="Z101" i="1" s="1"/>
  <c r="C86" i="1"/>
  <c r="E86" i="1" s="1"/>
  <c r="Z83" i="1" s="1"/>
  <c r="C33" i="1"/>
  <c r="C183" i="1"/>
  <c r="C80" i="1"/>
  <c r="E80" i="1" s="1"/>
  <c r="Z77" i="1" s="1"/>
  <c r="C212" i="1"/>
  <c r="E212" i="1" s="1"/>
  <c r="Z209" i="1" s="1"/>
  <c r="C147" i="1"/>
  <c r="C141" i="1"/>
  <c r="C128" i="1"/>
  <c r="E128" i="1" s="1"/>
  <c r="Z125" i="1" s="1"/>
  <c r="C122" i="1"/>
  <c r="E122" i="1" s="1"/>
  <c r="Z119" i="1" s="1"/>
  <c r="C116" i="1"/>
  <c r="E116" i="1" s="1"/>
  <c r="Z113" i="1" s="1"/>
  <c r="C51" i="1"/>
  <c r="C45" i="1"/>
  <c r="C39" i="1"/>
  <c r="C32" i="1"/>
  <c r="E32" i="1" s="1"/>
  <c r="Z29" i="1" s="1"/>
  <c r="C194" i="1"/>
  <c r="E194" i="1" s="1"/>
  <c r="Z191" i="1" s="1"/>
  <c r="C98" i="1"/>
  <c r="E98" i="1" s="1"/>
  <c r="Z95" i="1" s="1"/>
  <c r="C159" i="1"/>
  <c r="C146" i="1"/>
  <c r="E146" i="1" s="1"/>
  <c r="Z143" i="1" s="1"/>
  <c r="C135" i="1"/>
  <c r="C63" i="1"/>
  <c r="C50" i="1"/>
  <c r="E50" i="1" s="1"/>
  <c r="Z47" i="1" s="1"/>
  <c r="C171" i="1"/>
  <c r="C153" i="1"/>
  <c r="C140" i="1"/>
  <c r="E140" i="1" s="1"/>
  <c r="Z137" i="1" s="1"/>
  <c r="C134" i="1"/>
  <c r="E134" i="1" s="1"/>
  <c r="Z131" i="1" s="1"/>
  <c r="C75" i="1"/>
  <c r="C57" i="1"/>
  <c r="C44" i="1"/>
  <c r="E44" i="1" s="1"/>
  <c r="Z41" i="1" s="1"/>
  <c r="C38" i="1"/>
  <c r="E38" i="1" s="1"/>
  <c r="Z35" i="1" s="1"/>
  <c r="C177" i="1"/>
  <c r="C165" i="1"/>
  <c r="C158" i="1"/>
  <c r="E158" i="1" s="1"/>
  <c r="Z155" i="1" s="1"/>
  <c r="C152" i="1"/>
  <c r="E152" i="1" s="1"/>
  <c r="Z149" i="1" s="1"/>
  <c r="C69" i="1"/>
  <c r="C62" i="1"/>
  <c r="E62" i="1" s="1"/>
  <c r="Z59" i="1" s="1"/>
  <c r="C56" i="1"/>
  <c r="E56" i="1" s="1"/>
  <c r="Z53" i="1" s="1"/>
  <c r="C207" i="1"/>
  <c r="C111" i="1"/>
  <c r="C195" i="1"/>
  <c r="C189" i="1"/>
  <c r="C176" i="1"/>
  <c r="E176" i="1" s="1"/>
  <c r="Z173" i="1" s="1"/>
  <c r="C170" i="1"/>
  <c r="E170" i="1" s="1"/>
  <c r="Z167" i="1" s="1"/>
  <c r="C164" i="1"/>
  <c r="E164" i="1" s="1"/>
  <c r="Z161" i="1" s="1"/>
  <c r="C99" i="1"/>
  <c r="C93" i="1"/>
  <c r="C81" i="1"/>
  <c r="C74" i="1"/>
  <c r="E74" i="1" s="1"/>
  <c r="Z71" i="1" s="1"/>
  <c r="C68" i="1"/>
  <c r="E68" i="1" s="1"/>
  <c r="Z65" i="1" s="1"/>
  <c r="C26" i="1"/>
  <c r="E26" i="1" s="1"/>
  <c r="C27" i="1"/>
  <c r="C5" i="1"/>
  <c r="AK25" i="1"/>
  <c r="AR25" i="1"/>
  <c r="C214" i="1" l="1"/>
  <c r="G213" i="1" s="1"/>
  <c r="C142" i="1"/>
  <c r="G141" i="1" s="1"/>
  <c r="C130" i="1"/>
  <c r="G129" i="1" s="1"/>
  <c r="C46" i="1"/>
  <c r="G45" i="1" s="1"/>
  <c r="C40" i="1"/>
  <c r="G39" i="1" s="1"/>
  <c r="C34" i="1"/>
  <c r="G33" i="1" s="1"/>
  <c r="C148" i="1"/>
  <c r="G147" i="1" s="1"/>
  <c r="C136" i="1"/>
  <c r="G135" i="1" s="1"/>
  <c r="C52" i="1"/>
  <c r="G51" i="1" s="1"/>
  <c r="C172" i="1"/>
  <c r="G171" i="1" s="1"/>
  <c r="C160" i="1"/>
  <c r="G159" i="1" s="1"/>
  <c r="C154" i="1"/>
  <c r="G153" i="1" s="1"/>
  <c r="C64" i="1"/>
  <c r="G63" i="1" s="1"/>
  <c r="C58" i="1"/>
  <c r="G57" i="1" s="1"/>
  <c r="C166" i="1"/>
  <c r="G165" i="1" s="1"/>
  <c r="C76" i="1"/>
  <c r="G75" i="1" s="1"/>
  <c r="C70" i="1"/>
  <c r="G69" i="1" s="1"/>
  <c r="C190" i="1"/>
  <c r="G189" i="1" s="1"/>
  <c r="C178" i="1"/>
  <c r="G177" i="1" s="1"/>
  <c r="C94" i="1"/>
  <c r="G93" i="1" s="1"/>
  <c r="C118" i="1"/>
  <c r="G117" i="1" s="1"/>
  <c r="C196" i="1"/>
  <c r="G195" i="1" s="1"/>
  <c r="C184" i="1"/>
  <c r="G183" i="1" s="1"/>
  <c r="C100" i="1"/>
  <c r="G99" i="1" s="1"/>
  <c r="C88" i="1"/>
  <c r="G87" i="1" s="1"/>
  <c r="C82" i="1"/>
  <c r="G81" i="1" s="1"/>
  <c r="C208" i="1"/>
  <c r="G207" i="1" s="1"/>
  <c r="C202" i="1"/>
  <c r="G201" i="1" s="1"/>
  <c r="C124" i="1"/>
  <c r="G123" i="1" s="1"/>
  <c r="C112" i="1"/>
  <c r="G111" i="1" s="1"/>
  <c r="C106" i="1"/>
  <c r="G105" i="1" s="1"/>
  <c r="C28" i="1"/>
  <c r="G27" i="1" s="1"/>
  <c r="O25" i="1"/>
  <c r="Q23" i="1" l="1"/>
  <c r="N25" i="1" l="1"/>
  <c r="AN25" i="1" l="1"/>
  <c r="K25" i="1" s="1"/>
  <c r="H25" i="1"/>
  <c r="AM25" i="1"/>
  <c r="J25" i="1" s="1"/>
  <c r="AP25" i="1"/>
  <c r="M25" i="1" s="1"/>
  <c r="AL25" i="1"/>
  <c r="I25" i="1" s="1"/>
  <c r="AO25" i="1"/>
  <c r="L25" i="1" s="1"/>
  <c r="P26" i="1" l="1"/>
  <c r="Y26" i="1" s="1"/>
  <c r="P25" i="1"/>
  <c r="Y25" i="1" s="1"/>
  <c r="Z23" i="1" s="1"/>
  <c r="Z215" i="1" s="1"/>
</calcChain>
</file>

<file path=xl/sharedStrings.xml><?xml version="1.0" encoding="utf-8"?>
<sst xmlns="http://schemas.openxmlformats.org/spreadsheetml/2006/main" count="4638" uniqueCount="1649">
  <si>
    <t>MOVIMENTO</t>
  </si>
  <si>
    <t>NOTA BASE</t>
  </si>
  <si>
    <t>BONUS</t>
  </si>
  <si>
    <t>TC</t>
  </si>
  <si>
    <t>TRANS</t>
  </si>
  <si>
    <t>TRE</t>
  </si>
  <si>
    <t>HYBRID</t>
  </si>
  <si>
    <t>T1</t>
  </si>
  <si>
    <t>T2</t>
  </si>
  <si>
    <t>T3</t>
  </si>
  <si>
    <t>T4</t>
  </si>
  <si>
    <t>T5</t>
  </si>
  <si>
    <t>T6</t>
  </si>
  <si>
    <t>T7</t>
  </si>
  <si>
    <t>T8</t>
  </si>
  <si>
    <t>T9</t>
  </si>
  <si>
    <t>T</t>
  </si>
  <si>
    <t>R</t>
  </si>
  <si>
    <t>F</t>
  </si>
  <si>
    <t>AW</t>
  </si>
  <si>
    <t>C</t>
  </si>
  <si>
    <t>R1</t>
  </si>
  <si>
    <t>R2</t>
  </si>
  <si>
    <t>R3</t>
  </si>
  <si>
    <t>R4</t>
  </si>
  <si>
    <t>R5</t>
  </si>
  <si>
    <t>R6</t>
  </si>
  <si>
    <t>R7</t>
  </si>
  <si>
    <t>R8</t>
  </si>
  <si>
    <t>R9</t>
  </si>
  <si>
    <t>F1</t>
  </si>
  <si>
    <t>F2</t>
  </si>
  <si>
    <t>F3</t>
  </si>
  <si>
    <t>F4</t>
  </si>
  <si>
    <t>F5</t>
  </si>
  <si>
    <t>F6</t>
  </si>
  <si>
    <t>AW1</t>
  </si>
  <si>
    <t>AW2</t>
  </si>
  <si>
    <t>AW3</t>
  </si>
  <si>
    <t>AW4</t>
  </si>
  <si>
    <t>AW5</t>
  </si>
  <si>
    <t>AW6</t>
  </si>
  <si>
    <t>C1</t>
  </si>
  <si>
    <t>C2</t>
  </si>
  <si>
    <t>C3</t>
  </si>
  <si>
    <t>C4</t>
  </si>
  <si>
    <t>C5</t>
  </si>
  <si>
    <t>C6</t>
  </si>
  <si>
    <t>A</t>
  </si>
  <si>
    <t>SY</t>
  </si>
  <si>
    <t>PC</t>
  </si>
  <si>
    <t>A-S</t>
  </si>
  <si>
    <t>A-C</t>
  </si>
  <si>
    <t>SY-P</t>
  </si>
  <si>
    <t>SY-C</t>
  </si>
  <si>
    <t>PL</t>
  </si>
  <si>
    <t>TRE1A</t>
  </si>
  <si>
    <t>TRE1B</t>
  </si>
  <si>
    <t>TRE2A</t>
  </si>
  <si>
    <t>TRE2B</t>
  </si>
  <si>
    <t>TRE3A</t>
  </si>
  <si>
    <t>TRE3B</t>
  </si>
  <si>
    <t>TRE4A</t>
  </si>
  <si>
    <t>TRE4B</t>
  </si>
  <si>
    <t>TRE5A</t>
  </si>
  <si>
    <t>TRE5B</t>
  </si>
  <si>
    <t>ACROB</t>
  </si>
  <si>
    <t>T.</t>
  </si>
  <si>
    <t>R.</t>
  </si>
  <si>
    <t>F.</t>
  </si>
  <si>
    <t>AW.</t>
  </si>
  <si>
    <t>C.</t>
  </si>
  <si>
    <t>TRE1.</t>
  </si>
  <si>
    <t>TRE2.</t>
  </si>
  <si>
    <t>TRE3.</t>
  </si>
  <si>
    <t>TRE4.</t>
  </si>
  <si>
    <t>TRE5.</t>
  </si>
  <si>
    <t>ACROB-A.</t>
  </si>
  <si>
    <t>ACROB-B.</t>
  </si>
  <si>
    <t>ACROB-C.</t>
  </si>
  <si>
    <t>ACROB-P.</t>
  </si>
  <si>
    <t>NM</t>
  </si>
  <si>
    <t>NM1</t>
  </si>
  <si>
    <t>NM2</t>
  </si>
  <si>
    <t>NM3</t>
  </si>
  <si>
    <t>NM4</t>
  </si>
  <si>
    <t>TU</t>
  </si>
  <si>
    <t>TU1</t>
  </si>
  <si>
    <t>TU2</t>
  </si>
  <si>
    <t>TU3</t>
  </si>
  <si>
    <t>HYBRID_A</t>
  </si>
  <si>
    <t>ACROB_A</t>
  </si>
  <si>
    <t>HYBRID_B</t>
  </si>
  <si>
    <t>COMPETIÇÃO</t>
  </si>
  <si>
    <t>CNFET</t>
  </si>
  <si>
    <t>CNI_NART</t>
  </si>
  <si>
    <t>CNV_NART</t>
  </si>
  <si>
    <t>Licenca nadadora</t>
  </si>
  <si>
    <t>AssociaCão Territorial</t>
  </si>
  <si>
    <t>Clube</t>
  </si>
  <si>
    <t>Licenca do clube</t>
  </si>
  <si>
    <t>Siglas</t>
  </si>
  <si>
    <t>Apelidos</t>
  </si>
  <si>
    <t>Nome</t>
  </si>
  <si>
    <t>Data nascimento</t>
  </si>
  <si>
    <t>Exame Médico</t>
  </si>
  <si>
    <t>ANALEN</t>
  </si>
  <si>
    <t xml:space="preserve">AMINATA EVORA CLUBE DE NATACÃO </t>
  </si>
  <si>
    <t>00015</t>
  </si>
  <si>
    <t>AMINAT</t>
  </si>
  <si>
    <t>MADALENA CALCADA</t>
  </si>
  <si>
    <t>MARIA</t>
  </si>
  <si>
    <t>12/01/2006</t>
  </si>
  <si>
    <t>SHVACHIY</t>
  </si>
  <si>
    <t>ELEONORA</t>
  </si>
  <si>
    <t>18/04/2006</t>
  </si>
  <si>
    <t>25/09/2022</t>
  </si>
  <si>
    <t>SANTOS PITEIRA</t>
  </si>
  <si>
    <t>CAROLINA</t>
  </si>
  <si>
    <t>24/01/2007</t>
  </si>
  <si>
    <t>SOFIA MOREIRA</t>
  </si>
  <si>
    <t>CATARINA</t>
  </si>
  <si>
    <t>28/07/2008</t>
  </si>
  <si>
    <t>17/09/2022</t>
  </si>
  <si>
    <t>LEONOR FALCATO</t>
  </si>
  <si>
    <t>22/10/2007</t>
  </si>
  <si>
    <t>TANGANHO CRESPO</t>
  </si>
  <si>
    <t>FILIPA</t>
  </si>
  <si>
    <t>20/11/2006</t>
  </si>
  <si>
    <t>NOGUEIRA GANHAO</t>
  </si>
  <si>
    <t>MARIANA</t>
  </si>
  <si>
    <t>09/01/2004</t>
  </si>
  <si>
    <t>SILVA ORVALHO</t>
  </si>
  <si>
    <t>SOFIA</t>
  </si>
  <si>
    <t>15/01/2004</t>
  </si>
  <si>
    <t>SOFIA SAMORA</t>
  </si>
  <si>
    <t>03/10/2003</t>
  </si>
  <si>
    <t>CARRICO BRASAO</t>
  </si>
  <si>
    <t>MADALENA</t>
  </si>
  <si>
    <t>25/05/2004</t>
  </si>
  <si>
    <t>02/11/2022</t>
  </si>
  <si>
    <t>ENES HENRIQUES</t>
  </si>
  <si>
    <t>27/05/2004</t>
  </si>
  <si>
    <t>18/10/2022</t>
  </si>
  <si>
    <t>JESUS CARAVELINHA</t>
  </si>
  <si>
    <t>VANESSA</t>
  </si>
  <si>
    <t>11/06/2005</t>
  </si>
  <si>
    <t>COMENDINHA CAEIRO</t>
  </si>
  <si>
    <t>09/02/2005</t>
  </si>
  <si>
    <t>MACHADO CAPUCHO</t>
  </si>
  <si>
    <t>LEONOR</t>
  </si>
  <si>
    <t>02/05/2005</t>
  </si>
  <si>
    <t>INES GUERREIRO</t>
  </si>
  <si>
    <t>22/03/2001</t>
  </si>
  <si>
    <t>ISABEL SANTOS</t>
  </si>
  <si>
    <t>HELENA</t>
  </si>
  <si>
    <t>01/01/2001</t>
  </si>
  <si>
    <t>CARMELO PINA</t>
  </si>
  <si>
    <t>DANIELA</t>
  </si>
  <si>
    <t>28/02/2000</t>
  </si>
  <si>
    <t>MARGARIDA  CARREIRA</t>
  </si>
  <si>
    <t xml:space="preserve">ANA </t>
  </si>
  <si>
    <t>04/08/2001</t>
  </si>
  <si>
    <t>MARGARIDA CAEIRO</t>
  </si>
  <si>
    <t>ANA</t>
  </si>
  <si>
    <t>16/04/2001</t>
  </si>
  <si>
    <t>ISABEL CARVALHO</t>
  </si>
  <si>
    <t>27/07/1999</t>
  </si>
  <si>
    <t>CARINA MARTINS</t>
  </si>
  <si>
    <t>13/06/1993</t>
  </si>
  <si>
    <t>VIANA MATOSO</t>
  </si>
  <si>
    <t>SUSANA</t>
  </si>
  <si>
    <t>24/04/1992</t>
  </si>
  <si>
    <t>ALEXANDRA ANACLETO</t>
  </si>
  <si>
    <t>13/01/1998</t>
  </si>
  <si>
    <t>FILIPA BARTOLOMEU</t>
  </si>
  <si>
    <t xml:space="preserve">ANDREIA </t>
  </si>
  <si>
    <t>30/07/1999</t>
  </si>
  <si>
    <t>SOFIA SANTOS</t>
  </si>
  <si>
    <t>10/09/2003</t>
  </si>
  <si>
    <t>KYLEVA</t>
  </si>
  <si>
    <t>18/05/2009</t>
  </si>
  <si>
    <t>ISABEL ALVES</t>
  </si>
  <si>
    <t>JOANA</t>
  </si>
  <si>
    <t>25/11/2008</t>
  </si>
  <si>
    <t>15/10/2008</t>
  </si>
  <si>
    <t>RIABA</t>
  </si>
  <si>
    <t>PATRICIA</t>
  </si>
  <si>
    <t>31/08/2007</t>
  </si>
  <si>
    <t>17/11/2022</t>
  </si>
  <si>
    <t>SILVA MAXIMINO</t>
  </si>
  <si>
    <t>BEATRIZ</t>
  </si>
  <si>
    <t>24/02/2007</t>
  </si>
  <si>
    <t>ISABEL ROSADO</t>
  </si>
  <si>
    <t>05/06/2009</t>
  </si>
  <si>
    <t>22/10/2022</t>
  </si>
  <si>
    <t>MARIA ALVES</t>
  </si>
  <si>
    <t>18/01/2009</t>
  </si>
  <si>
    <t>CORDEIRO CARNEIRO</t>
  </si>
  <si>
    <t>MATILDE</t>
  </si>
  <si>
    <t>09/10/2009</t>
  </si>
  <si>
    <t>REBOCHO CAINESSA</t>
  </si>
  <si>
    <t>11/11/2009</t>
  </si>
  <si>
    <t>ZAMBUJO SILVA</t>
  </si>
  <si>
    <t>TERESA</t>
  </si>
  <si>
    <t>13/05/2009</t>
  </si>
  <si>
    <t>BARRETO FRUCTUOSA</t>
  </si>
  <si>
    <t>CARLOTA</t>
  </si>
  <si>
    <t>26/01/2006</t>
  </si>
  <si>
    <t>JACINTO MOURAO</t>
  </si>
  <si>
    <t>20/09/2006</t>
  </si>
  <si>
    <t>CAROLINA SAIAL</t>
  </si>
  <si>
    <t>09/08/2010</t>
  </si>
  <si>
    <t>CAEIRO MARQUES</t>
  </si>
  <si>
    <t>14/04/2011</t>
  </si>
  <si>
    <t>14/10/2011</t>
  </si>
  <si>
    <t>REIS ASCENCAO</t>
  </si>
  <si>
    <t>ALICE</t>
  </si>
  <si>
    <t>10/05/2010</t>
  </si>
  <si>
    <t>27/09/2022</t>
  </si>
  <si>
    <t>ALMEIDA ROCHA</t>
  </si>
  <si>
    <t>CONSTANCA</t>
  </si>
  <si>
    <t>07/02/2010</t>
  </si>
  <si>
    <t>ANDS</t>
  </si>
  <si>
    <t>ASSOCIACÃO 20KM ALMEIRIM</t>
  </si>
  <si>
    <t>00017</t>
  </si>
  <si>
    <t>AVQA</t>
  </si>
  <si>
    <t>APOLINARIO MARTINS</t>
  </si>
  <si>
    <t>MARTA</t>
  </si>
  <si>
    <t>15/10/2005</t>
  </si>
  <si>
    <t>08/10/2022</t>
  </si>
  <si>
    <t>ISABEL FIGUEIREDO</t>
  </si>
  <si>
    <t>FRANCISCA</t>
  </si>
  <si>
    <t>11/04/2008</t>
  </si>
  <si>
    <t>09/10/2022</t>
  </si>
  <si>
    <t>MARIA FIGUEIREDO</t>
  </si>
  <si>
    <t>INES</t>
  </si>
  <si>
    <t>ARRANZEIRO PAULINO</t>
  </si>
  <si>
    <t>10/11/2004</t>
  </si>
  <si>
    <t>MIGUEL BARRETO</t>
  </si>
  <si>
    <t>23/03/2003</t>
  </si>
  <si>
    <t>CASSIA FIGUEIREDO</t>
  </si>
  <si>
    <t>RITA</t>
  </si>
  <si>
    <t>25/06/2003</t>
  </si>
  <si>
    <t>PALMA PEREIRA</t>
  </si>
  <si>
    <t>MARGARIDA CARAMELO</t>
  </si>
  <si>
    <t>16/03/2004</t>
  </si>
  <si>
    <t>FRANCISCO ANASTÁCIO</t>
  </si>
  <si>
    <t>23/04/2006</t>
  </si>
  <si>
    <t>MADALENA PENA</t>
  </si>
  <si>
    <t>21/09/2008</t>
  </si>
  <si>
    <t>MONSANTO</t>
  </si>
  <si>
    <t>INES BEATRIZ</t>
  </si>
  <si>
    <t>09/02/2003</t>
  </si>
  <si>
    <t>LEAL QUITERIO</t>
  </si>
  <si>
    <t>09/06/2012</t>
  </si>
  <si>
    <t>19/10/2022</t>
  </si>
  <si>
    <t>SAMPAIO FERREIRA</t>
  </si>
  <si>
    <t xml:space="preserve">CAMILA </t>
  </si>
  <si>
    <t>21/06/2010</t>
  </si>
  <si>
    <t>MARIA SANTOS</t>
  </si>
  <si>
    <t>29/06/2010</t>
  </si>
  <si>
    <t>SOFIA FALCAO</t>
  </si>
  <si>
    <t>RAQUEL</t>
  </si>
  <si>
    <t>07/06/2010</t>
  </si>
  <si>
    <t>MARIA CARAMELO</t>
  </si>
  <si>
    <t>23/05/2010</t>
  </si>
  <si>
    <t>REIS CACHULO</t>
  </si>
  <si>
    <t>MIRIAM</t>
  </si>
  <si>
    <t>01/05/2009</t>
  </si>
  <si>
    <t>13/02/2009</t>
  </si>
  <si>
    <t>FRANCISCA MONIZ</t>
  </si>
  <si>
    <t>04/03/2008</t>
  </si>
  <si>
    <t>ANDL</t>
  </si>
  <si>
    <t>ASSOCIACÃO DESPORTIVA CULTURAL E RECRIATIVA BAIRRO DOS ANJOS</t>
  </si>
  <si>
    <t>00007</t>
  </si>
  <si>
    <t>ADBA</t>
  </si>
  <si>
    <t>CALVETE GASPAR</t>
  </si>
  <si>
    <t>14/08/2005</t>
  </si>
  <si>
    <t>FAUSTINO PEREIRA</t>
  </si>
  <si>
    <t>21/01/2004</t>
  </si>
  <si>
    <t>CARREIRA DIAS</t>
  </si>
  <si>
    <t>MARINA</t>
  </si>
  <si>
    <t>19/11/2004</t>
  </si>
  <si>
    <t>EDUARDA OLIVEIRA</t>
  </si>
  <si>
    <t>06/09/2003</t>
  </si>
  <si>
    <t>ALEXANDRA BRÁS</t>
  </si>
  <si>
    <t>DORA</t>
  </si>
  <si>
    <t>05/06/2006</t>
  </si>
  <si>
    <t>CALADO DUARTE</t>
  </si>
  <si>
    <t>27/06/2002</t>
  </si>
  <si>
    <t>PEREIRA CORRÃO</t>
  </si>
  <si>
    <t>26/01/1999</t>
  </si>
  <si>
    <t xml:space="preserve">BUZIOS-ASSOC NADADORES SALVADORES DE CORUCHE </t>
  </si>
  <si>
    <t>00014</t>
  </si>
  <si>
    <t>BUZIOS</t>
  </si>
  <si>
    <t>BEATRIZ BOTELHO</t>
  </si>
  <si>
    <t>01/06/2007</t>
  </si>
  <si>
    <t>LUIS LOPES</t>
  </si>
  <si>
    <t>DEBORA</t>
  </si>
  <si>
    <t>09/06/2003</t>
  </si>
  <si>
    <t>ANL</t>
  </si>
  <si>
    <t xml:space="preserve">CASCAIS WATER POLO CLUB </t>
  </si>
  <si>
    <t>00018</t>
  </si>
  <si>
    <t>CWP</t>
  </si>
  <si>
    <t>ABREU PIRES</t>
  </si>
  <si>
    <t>11/09/1983</t>
  </si>
  <si>
    <t>26/09/2022</t>
  </si>
  <si>
    <t>ANCNP</t>
  </si>
  <si>
    <t>CENTRO RECREATIVO MURTOENSE</t>
  </si>
  <si>
    <t>00011</t>
  </si>
  <si>
    <t>CRM</t>
  </si>
  <si>
    <t>MIRANDA BAPTISTA</t>
  </si>
  <si>
    <t>JULIANA</t>
  </si>
  <si>
    <t>17/06/2004</t>
  </si>
  <si>
    <t>FIDALGO MARQUES</t>
  </si>
  <si>
    <t>IARA</t>
  </si>
  <si>
    <t>17/04/2004</t>
  </si>
  <si>
    <t>14/10/2022</t>
  </si>
  <si>
    <t>VIEIRA MARTINS</t>
  </si>
  <si>
    <t>29/03/2005</t>
  </si>
  <si>
    <t>VIEIRA SANTOS</t>
  </si>
  <si>
    <t>MARGARIDA</t>
  </si>
  <si>
    <t>06/12/2005</t>
  </si>
  <si>
    <t>SOUSA CASTRO</t>
  </si>
  <si>
    <t>09/11/2004</t>
  </si>
  <si>
    <t xml:space="preserve">PEREIRA SOUSA </t>
  </si>
  <si>
    <t>12/02/2007</t>
  </si>
  <si>
    <t>VALENTE TAVARES</t>
  </si>
  <si>
    <t>INÊS</t>
  </si>
  <si>
    <t>24/01/2001</t>
  </si>
  <si>
    <t>ANNP</t>
  </si>
  <si>
    <t>DA SILVA CORREIA</t>
  </si>
  <si>
    <t>03/08/2008</t>
  </si>
  <si>
    <t>SILVA PEREIRA</t>
  </si>
  <si>
    <t>MARISOL</t>
  </si>
  <si>
    <t>06/08/2008</t>
  </si>
  <si>
    <t>RODRIGUES</t>
  </si>
  <si>
    <t>ANA FILIPA</t>
  </si>
  <si>
    <t>18/09/2006</t>
  </si>
  <si>
    <t>SILVA MARAVALHAS</t>
  </si>
  <si>
    <t>11/10/2006</t>
  </si>
  <si>
    <t>CLUBE FLUVIAL PORTUENSE</t>
  </si>
  <si>
    <t>00013</t>
  </si>
  <si>
    <t>CFP</t>
  </si>
  <si>
    <t>SOUSA ROCHA</t>
  </si>
  <si>
    <t>09/10/2003</t>
  </si>
  <si>
    <t>10/11/2022</t>
  </si>
  <si>
    <t>SILVA COSTA</t>
  </si>
  <si>
    <t>JANE</t>
  </si>
  <si>
    <t>08/06/2004</t>
  </si>
  <si>
    <t>MARIA DUBINI</t>
  </si>
  <si>
    <t>20/08/2005</t>
  </si>
  <si>
    <t>05/11/2022</t>
  </si>
  <si>
    <t>CORREIA CUNHA</t>
  </si>
  <si>
    <t>25/03/2005</t>
  </si>
  <si>
    <t>04/01/2022</t>
  </si>
  <si>
    <t>MIHALACHE</t>
  </si>
  <si>
    <t>07/10/2004</t>
  </si>
  <si>
    <t>PINTO PINTO</t>
  </si>
  <si>
    <t>RAFAELA</t>
  </si>
  <si>
    <t>08/03/2005</t>
  </si>
  <si>
    <t>COSTA SOARES</t>
  </si>
  <si>
    <t>LILIANA</t>
  </si>
  <si>
    <t>20/10/2006</t>
  </si>
  <si>
    <t>04/11/2022</t>
  </si>
  <si>
    <t>PINTO SOUSA</t>
  </si>
  <si>
    <t xml:space="preserve">MATILDE </t>
  </si>
  <si>
    <t xml:space="preserve"> 21/09/2007</t>
  </si>
  <si>
    <t>SANTOS SOUSA</t>
  </si>
  <si>
    <t xml:space="preserve"> 29/07/2007</t>
  </si>
  <si>
    <t>BEATRIZ CARDOSO</t>
  </si>
  <si>
    <t>26/08/2000</t>
  </si>
  <si>
    <t>04/12/2021</t>
  </si>
  <si>
    <t>MARIA CARDOSO</t>
  </si>
  <si>
    <t>ALEXANDRA</t>
  </si>
  <si>
    <t>SOBIESKA MOREIRA</t>
  </si>
  <si>
    <t>ANDREA</t>
  </si>
  <si>
    <t>11/03/2007</t>
  </si>
  <si>
    <t>27/08/2000</t>
  </si>
  <si>
    <t>SANCHES GOMES</t>
  </si>
  <si>
    <t>DIANA</t>
  </si>
  <si>
    <t>10/12/1998</t>
  </si>
  <si>
    <t>LAGE BARBOSA</t>
  </si>
  <si>
    <t>01/12/2007</t>
  </si>
  <si>
    <t>FILIPA MEIRELES</t>
  </si>
  <si>
    <t>ARIANA</t>
  </si>
  <si>
    <t>04/01/2006</t>
  </si>
  <si>
    <t>DORIA VASCONCELOS</t>
  </si>
  <si>
    <t>06/06/2008</t>
  </si>
  <si>
    <t>BAYER FORTUNATO</t>
  </si>
  <si>
    <t>ELISABETE</t>
  </si>
  <si>
    <t>27/01/2010</t>
  </si>
  <si>
    <t>16/10/2022</t>
  </si>
  <si>
    <t>XAVIER MAIA</t>
  </si>
  <si>
    <t>LUISA</t>
  </si>
  <si>
    <t>01/05/2010</t>
  </si>
  <si>
    <t>09/11/2022</t>
  </si>
  <si>
    <t>ROCHA BRANDAO</t>
  </si>
  <si>
    <t>01/01/2007</t>
  </si>
  <si>
    <t>SIMOES PRESTES</t>
  </si>
  <si>
    <t>06/01/2010</t>
  </si>
  <si>
    <t>JOAO ALMEIDA</t>
  </si>
  <si>
    <t xml:space="preserve">MARIA </t>
  </si>
  <si>
    <t>28/11/2010</t>
  </si>
  <si>
    <t>30/09/2022</t>
  </si>
  <si>
    <t>VASCONCELOS CASTRO</t>
  </si>
  <si>
    <t>04/02/2008</t>
  </si>
  <si>
    <t>03/11/2022</t>
  </si>
  <si>
    <t>BAPTISTA PENA BASTOS</t>
  </si>
  <si>
    <t>06/07/2006</t>
  </si>
  <si>
    <t>GOMES</t>
  </si>
  <si>
    <t>HELENA SANCHES</t>
  </si>
  <si>
    <t>10/03/1994</t>
  </si>
  <si>
    <t>POUSA RIBEIRO</t>
  </si>
  <si>
    <t>27/05/2005</t>
  </si>
  <si>
    <t>MOURA FONSECA</t>
  </si>
  <si>
    <t>15/08/2009</t>
  </si>
  <si>
    <t>15/11/2022</t>
  </si>
  <si>
    <t>SANTOS BARBOSA</t>
  </si>
  <si>
    <t>31/03/2012</t>
  </si>
  <si>
    <t>20/10/2022</t>
  </si>
  <si>
    <t>NEVES SOUSA</t>
  </si>
  <si>
    <t>04/06/2012</t>
  </si>
  <si>
    <t>23/04/2022</t>
  </si>
  <si>
    <t>MARGARIDA LIMA</t>
  </si>
  <si>
    <t>27/01/2013</t>
  </si>
  <si>
    <t>TIAGO PINTO</t>
  </si>
  <si>
    <t>BRUNO</t>
  </si>
  <si>
    <t>15/04/2013</t>
  </si>
  <si>
    <t>12/01/2022</t>
  </si>
  <si>
    <t>FORONOVA</t>
  </si>
  <si>
    <t>DARIA</t>
  </si>
  <si>
    <t>16/11/2010</t>
  </si>
  <si>
    <t>16/11/2022</t>
  </si>
  <si>
    <t>GABRIEL TEIXEIRA</t>
  </si>
  <si>
    <t>20/08/2011</t>
  </si>
  <si>
    <t>29/10/2022</t>
  </si>
  <si>
    <t>BETTENCOURT LEITE</t>
  </si>
  <si>
    <t>SARA</t>
  </si>
  <si>
    <t>08/05/2009</t>
  </si>
  <si>
    <t>DINIS CARVALHO</t>
  </si>
  <si>
    <t>RODRIGO</t>
  </si>
  <si>
    <t>24/09/2009</t>
  </si>
  <si>
    <t>BENEDITA</t>
  </si>
  <si>
    <t>01/06/2012</t>
  </si>
  <si>
    <t>CARCASSES CASTANO</t>
  </si>
  <si>
    <t>27/06/2014</t>
  </si>
  <si>
    <t>MORGADO CRUZ</t>
  </si>
  <si>
    <t>23/04/2010</t>
  </si>
  <si>
    <t>SOARES PINTO</t>
  </si>
  <si>
    <t>09/10/2014</t>
  </si>
  <si>
    <t>CAROLINA BORBA</t>
  </si>
  <si>
    <t>MIA</t>
  </si>
  <si>
    <t>01/11/2013</t>
  </si>
  <si>
    <t>12/10/2022</t>
  </si>
  <si>
    <t>ABREU BARBEDO</t>
  </si>
  <si>
    <t>11/11/2010</t>
  </si>
  <si>
    <t>SOUSA BARBOSA</t>
  </si>
  <si>
    <t>25/11/2009</t>
  </si>
  <si>
    <t>LUIZA CARVALHO</t>
  </si>
  <si>
    <t xml:space="preserve">ANNA </t>
  </si>
  <si>
    <t>22/03/2006</t>
  </si>
  <si>
    <t>27/10/2022</t>
  </si>
  <si>
    <t>CLUBE NATACÃO DA AMADORA</t>
  </si>
  <si>
    <t>00012</t>
  </si>
  <si>
    <t>CNA</t>
  </si>
  <si>
    <t>ALVES MENDES</t>
  </si>
  <si>
    <t>14/02/2003</t>
  </si>
  <si>
    <t>LOURENCO PINTO</t>
  </si>
  <si>
    <t>04/10/2002</t>
  </si>
  <si>
    <t>07/01/2006</t>
  </si>
  <si>
    <t>RODRIGUES CRUZ</t>
  </si>
  <si>
    <t>LARA</t>
  </si>
  <si>
    <t>09/07/2007</t>
  </si>
  <si>
    <t>29/09/2022</t>
  </si>
  <si>
    <t>KALINICHENKO</t>
  </si>
  <si>
    <t>07/07/2005</t>
  </si>
  <si>
    <t>RODRIGUES FERNANDES</t>
  </si>
  <si>
    <t>01/05/1997</t>
  </si>
  <si>
    <t>SANTOS DA SILVA</t>
  </si>
  <si>
    <t>MAFALDA</t>
  </si>
  <si>
    <t>18/03/2001</t>
  </si>
  <si>
    <t>RODRIGUES LOURENÇO</t>
  </si>
  <si>
    <t>18/01/2008</t>
  </si>
  <si>
    <t>CRUZ CAMPOS</t>
  </si>
  <si>
    <t>08/04/2008</t>
  </si>
  <si>
    <t>SOFIA BASABAB</t>
  </si>
  <si>
    <t>YULIA</t>
  </si>
  <si>
    <t>18/07/2010</t>
  </si>
  <si>
    <t>LEONOR PALMA</t>
  </si>
  <si>
    <t>10/06/2007</t>
  </si>
  <si>
    <t>GUERRA CUSTODIO</t>
  </si>
  <si>
    <t>12/12/2006</t>
  </si>
  <si>
    <t>ANC</t>
  </si>
  <si>
    <t xml:space="preserve">F. BEATRIZ SANTOS CLUBE </t>
  </si>
  <si>
    <t>00009</t>
  </si>
  <si>
    <t>FBSC</t>
  </si>
  <si>
    <t>LAPINHA LOURENCO</t>
  </si>
  <si>
    <t>28/01/1997</t>
  </si>
  <si>
    <t>FILIPA NOVAIS</t>
  </si>
  <si>
    <t>25/04/1998</t>
  </si>
  <si>
    <t>MENDES FILIPE</t>
  </si>
  <si>
    <t>CLARA</t>
  </si>
  <si>
    <t>23/06/2003</t>
  </si>
  <si>
    <t>ANDREIA LOPES</t>
  </si>
  <si>
    <t>09/08/2000</t>
  </si>
  <si>
    <t>ANTUNES PAIVA</t>
  </si>
  <si>
    <t>05/09/2001</t>
  </si>
  <si>
    <t>SIMÕES RODRIGUES</t>
  </si>
  <si>
    <t>ADRIANA</t>
  </si>
  <si>
    <t>04/10/2000</t>
  </si>
  <si>
    <t xml:space="preserve">FOCA - CLUBE NATACÃO DE FELGUEIRAS </t>
  </si>
  <si>
    <t>00016</t>
  </si>
  <si>
    <t>FOCA</t>
  </si>
  <si>
    <t>FELIX</t>
  </si>
  <si>
    <t xml:space="preserve">INES </t>
  </si>
  <si>
    <t>05/11/2003</t>
  </si>
  <si>
    <t>ALI RODRIGUES</t>
  </si>
  <si>
    <t>13/11/2022</t>
  </si>
  <si>
    <t>KRAVECHENKO</t>
  </si>
  <si>
    <t>MARIIA</t>
  </si>
  <si>
    <t>20/01/2007</t>
  </si>
  <si>
    <t>LEAL SA</t>
  </si>
  <si>
    <t>BARBARA</t>
  </si>
  <si>
    <t>19/05/2006</t>
  </si>
  <si>
    <t>ANA FRANCISCA</t>
  </si>
  <si>
    <t>18/08/2006</t>
  </si>
  <si>
    <t>BESSA</t>
  </si>
  <si>
    <t>ALICE BEATRIZ</t>
  </si>
  <si>
    <t>15/03/2006</t>
  </si>
  <si>
    <t>HENRIQUES MENDONCA</t>
  </si>
  <si>
    <t>09/09/2006</t>
  </si>
  <si>
    <t>04/10/2022</t>
  </si>
  <si>
    <t>CARDOSO</t>
  </si>
  <si>
    <t>ANA MARGARIDA</t>
  </si>
  <si>
    <t>01/09/2008</t>
  </si>
  <si>
    <t>GUMARAES</t>
  </si>
  <si>
    <t>INES ISABEL</t>
  </si>
  <si>
    <t>19/07/2008</t>
  </si>
  <si>
    <t>SILVA</t>
  </si>
  <si>
    <t>ANA BEATRIZ</t>
  </si>
  <si>
    <t>03/09/2008</t>
  </si>
  <si>
    <t>MACHADO RIBEIRO</t>
  </si>
  <si>
    <t>GABRIELA</t>
  </si>
  <si>
    <t>24/04/2004</t>
  </si>
  <si>
    <t>RITA MANUELA</t>
  </si>
  <si>
    <t>06/02/2004</t>
  </si>
  <si>
    <t>BROCHADO</t>
  </si>
  <si>
    <t>MARIA BEATRIZ</t>
  </si>
  <si>
    <t>11/01/2005</t>
  </si>
  <si>
    <t>GONCALVES CARVALHO</t>
  </si>
  <si>
    <t>12/03/2003</t>
  </si>
  <si>
    <t xml:space="preserve">VENTURA AZEVEDO </t>
  </si>
  <si>
    <t>27/01/2003</t>
  </si>
  <si>
    <t>MENDES FERREIRA</t>
  </si>
  <si>
    <t>01/02/2005</t>
  </si>
  <si>
    <t>23/11/2022</t>
  </si>
  <si>
    <t>CERQUEIRA TEIXEIRA</t>
  </si>
  <si>
    <t>15/06/2003</t>
  </si>
  <si>
    <t>BARROS TEIXEIRA</t>
  </si>
  <si>
    <t>TELMA</t>
  </si>
  <si>
    <t>20/01/2002</t>
  </si>
  <si>
    <t>SILVA TEIXEIRA</t>
  </si>
  <si>
    <t xml:space="preserve">MARIANA </t>
  </si>
  <si>
    <t>31/07/2002</t>
  </si>
  <si>
    <t>LARA MONICA</t>
  </si>
  <si>
    <t>13/10/2002</t>
  </si>
  <si>
    <t>30/09/1996</t>
  </si>
  <si>
    <t>FERREIRA MAGALHAES</t>
  </si>
  <si>
    <t>07/01/1996</t>
  </si>
  <si>
    <t>MAGALHAES</t>
  </si>
  <si>
    <t>FRANCISCA LURDES</t>
  </si>
  <si>
    <t>29/12/1999</t>
  </si>
  <si>
    <t>CUNHA SOUSA</t>
  </si>
  <si>
    <t>25/12/1999</t>
  </si>
  <si>
    <t>BAPTISTA</t>
  </si>
  <si>
    <t>ANA ISABEL</t>
  </si>
  <si>
    <t>03/01/1997</t>
  </si>
  <si>
    <t>TEIXEIRA</t>
  </si>
  <si>
    <t>28/10/1999</t>
  </si>
  <si>
    <t>FERNADES</t>
  </si>
  <si>
    <t>26/04/2005</t>
  </si>
  <si>
    <t>RIBEIRO GOMES</t>
  </si>
  <si>
    <t>28/10/2005</t>
  </si>
  <si>
    <t>RIBEIRO CUNHA</t>
  </si>
  <si>
    <t>LAURA</t>
  </si>
  <si>
    <t>24/11/2001</t>
  </si>
  <si>
    <t>DIOGO</t>
  </si>
  <si>
    <t>18/07/2008</t>
  </si>
  <si>
    <t>GONÇALVES</t>
  </si>
  <si>
    <t>12/04/2009</t>
  </si>
  <si>
    <t>21/06/2008</t>
  </si>
  <si>
    <t>SAMPAIO</t>
  </si>
  <si>
    <t>17/06/2010</t>
  </si>
  <si>
    <t>11/02/2009</t>
  </si>
  <si>
    <t>SOUSA</t>
  </si>
  <si>
    <t>26/03/2009</t>
  </si>
  <si>
    <t>ESTEBAINHA FARIA</t>
  </si>
  <si>
    <t>30/07/2008</t>
  </si>
  <si>
    <t>CUNHA</t>
  </si>
  <si>
    <t>LARA FILIPA</t>
  </si>
  <si>
    <t>24/06/2009</t>
  </si>
  <si>
    <t>19/07/2010</t>
  </si>
  <si>
    <t>ALVES</t>
  </si>
  <si>
    <t>LEONOR PEREIRA</t>
  </si>
  <si>
    <t>04/07/2010</t>
  </si>
  <si>
    <t>MARIA DAVID</t>
  </si>
  <si>
    <t>28/04/2012</t>
  </si>
  <si>
    <t>PINTO</t>
  </si>
  <si>
    <t>SOFIA FREITAS</t>
  </si>
  <si>
    <t>04/02/2010</t>
  </si>
  <si>
    <t>ARAÚJO</t>
  </si>
  <si>
    <t>ANA CAROLINA</t>
  </si>
  <si>
    <t>27/06/2010</t>
  </si>
  <si>
    <t>INÊS FILIPA</t>
  </si>
  <si>
    <t>27/09/2011</t>
  </si>
  <si>
    <t>MACHADO</t>
  </si>
  <si>
    <t>JOANA MIGUEL</t>
  </si>
  <si>
    <t>MARIA INÊS</t>
  </si>
  <si>
    <t>06/08/2010</t>
  </si>
  <si>
    <t>GESLOURES</t>
  </si>
  <si>
    <t>00008</t>
  </si>
  <si>
    <t>GESL</t>
  </si>
  <si>
    <t>MORAIS VIEIRA</t>
  </si>
  <si>
    <t>CHEILA</t>
  </si>
  <si>
    <t>01/08/1998</t>
  </si>
  <si>
    <t>15/09/2022</t>
  </si>
  <si>
    <t>NOGUEIRA DA COSTA</t>
  </si>
  <si>
    <t>16/10/1997</t>
  </si>
  <si>
    <t>MELO GARCIA</t>
  </si>
  <si>
    <t>BRUNA</t>
  </si>
  <si>
    <t>16/12/2000</t>
  </si>
  <si>
    <t>MIRANDA</t>
  </si>
  <si>
    <t>MARIA LEONOR</t>
  </si>
  <si>
    <t>29/06/1997</t>
  </si>
  <si>
    <t>08/11/2022</t>
  </si>
  <si>
    <t>QUEIROGA MARTINS</t>
  </si>
  <si>
    <t>17/11/1997</t>
  </si>
  <si>
    <t>MORGADINHO COELHO</t>
  </si>
  <si>
    <t>12/01/2001</t>
  </si>
  <si>
    <t>FERNANDES</t>
  </si>
  <si>
    <t>01/02/2001</t>
  </si>
  <si>
    <t>GONCALVES</t>
  </si>
  <si>
    <t>24/06/1999</t>
  </si>
  <si>
    <t>SILVA NOGUEIRA</t>
  </si>
  <si>
    <t>29/10/2001</t>
  </si>
  <si>
    <t>SENA FONSECA</t>
  </si>
  <si>
    <t>04/04/2002</t>
  </si>
  <si>
    <t>ESTEVES LOPES</t>
  </si>
  <si>
    <t>IRINA</t>
  </si>
  <si>
    <t>22/06/2000</t>
  </si>
  <si>
    <t>AMARAL MOREIRA</t>
  </si>
  <si>
    <t>23/10/2003</t>
  </si>
  <si>
    <t>COSTA</t>
  </si>
  <si>
    <t>ANA BARBARA</t>
  </si>
  <si>
    <t>10/12/2003</t>
  </si>
  <si>
    <t>16/05/2005</t>
  </si>
  <si>
    <t>DINIS RAMOS</t>
  </si>
  <si>
    <t>13/08/2004</t>
  </si>
  <si>
    <t>GAO</t>
  </si>
  <si>
    <t>LEYI</t>
  </si>
  <si>
    <t>07/07/2004</t>
  </si>
  <si>
    <t>ESTEVES MADUREIRA</t>
  </si>
  <si>
    <t>01/05/2004</t>
  </si>
  <si>
    <t>07/10/2022</t>
  </si>
  <si>
    <t>DELFINO BARROS</t>
  </si>
  <si>
    <t>17/07/2005</t>
  </si>
  <si>
    <t>KEXIN</t>
  </si>
  <si>
    <t>FERREIRA</t>
  </si>
  <si>
    <t>07/03/2005</t>
  </si>
  <si>
    <t>GUERRA MATA</t>
  </si>
  <si>
    <t>23/05/2006</t>
  </si>
  <si>
    <t>BOTELHO</t>
  </si>
  <si>
    <t>LARA MARIA</t>
  </si>
  <si>
    <t>03/04/2006</t>
  </si>
  <si>
    <t>27/03/2006</t>
  </si>
  <si>
    <t>16/10/2008</t>
  </si>
  <si>
    <t>MARTINS NEVES</t>
  </si>
  <si>
    <t>02/05/2008</t>
  </si>
  <si>
    <t>RITA CALADO</t>
  </si>
  <si>
    <t>23/05/2007</t>
  </si>
  <si>
    <t>BRANDAO GOUVEIA</t>
  </si>
  <si>
    <t>28/04/2009</t>
  </si>
  <si>
    <t>LOPES BARTOLO</t>
  </si>
  <si>
    <t>28/11/2007</t>
  </si>
  <si>
    <t>CORREIA FALCAO</t>
  </si>
  <si>
    <t>10/08/2007</t>
  </si>
  <si>
    <t>RODRIGUES MARTINS</t>
  </si>
  <si>
    <t>06/03/2008</t>
  </si>
  <si>
    <t>CAMPOS ALCOBIA</t>
  </si>
  <si>
    <t>02/06/2004</t>
  </si>
  <si>
    <t>DUARTE SEMEDO</t>
  </si>
  <si>
    <t>16/02/2009</t>
  </si>
  <si>
    <t>TAVARES LUIS</t>
  </si>
  <si>
    <t>23/07/2008</t>
  </si>
  <si>
    <t>AREDE COSTA</t>
  </si>
  <si>
    <t>26/03/2004</t>
  </si>
  <si>
    <t>PEREIRA SANTOS</t>
  </si>
  <si>
    <t>15/05/1979</t>
  </si>
  <si>
    <t>AICHA GONCALVES</t>
  </si>
  <si>
    <t>17/08/2010</t>
  </si>
  <si>
    <t>MARGARIDA HENRIQUES</t>
  </si>
  <si>
    <t>08/07/2006</t>
  </si>
  <si>
    <t>RAFAELA ROLO</t>
  </si>
  <si>
    <t>02/05/2010</t>
  </si>
  <si>
    <t>RODRIGUES ABREU</t>
  </si>
  <si>
    <t>03/05/2009</t>
  </si>
  <si>
    <t>JORGE ALVES</t>
  </si>
  <si>
    <t>17/08/2009</t>
  </si>
  <si>
    <t>FREITAS TAVARES</t>
  </si>
  <si>
    <t>07/09/2009</t>
  </si>
  <si>
    <t>ROMAO NEVES</t>
  </si>
  <si>
    <t>CHANTAL</t>
  </si>
  <si>
    <t>12/09/2009</t>
  </si>
  <si>
    <t xml:space="preserve">MARIA PERNAS </t>
  </si>
  <si>
    <t>09/12/2010</t>
  </si>
  <si>
    <t>SERAFINA CAMPOS</t>
  </si>
  <si>
    <t>02/10/2010</t>
  </si>
  <si>
    <t>MARIA COSTA</t>
  </si>
  <si>
    <t>EVA</t>
  </si>
  <si>
    <t>12/11/2008</t>
  </si>
  <si>
    <t>COELHO ANTUNES</t>
  </si>
  <si>
    <t>06/02/2010</t>
  </si>
  <si>
    <t>15/09/2021</t>
  </si>
  <si>
    <t>SANTOS</t>
  </si>
  <si>
    <t>ANA RITA</t>
  </si>
  <si>
    <t>15/01/1992</t>
  </si>
  <si>
    <t>11/10/2022</t>
  </si>
  <si>
    <t>TORGAI</t>
  </si>
  <si>
    <t>15/05/2011</t>
  </si>
  <si>
    <t>MARIA RODRIGUES</t>
  </si>
  <si>
    <t>14/11/2022</t>
  </si>
  <si>
    <t>MIGUEL SILVA</t>
  </si>
  <si>
    <t>HUGO</t>
  </si>
  <si>
    <t>23/12/1983</t>
  </si>
  <si>
    <t>BORGES FERNANDES</t>
  </si>
  <si>
    <t>PRISCILA</t>
  </si>
  <si>
    <t>01/12/1993</t>
  </si>
  <si>
    <t>SOFIA COSTA</t>
  </si>
  <si>
    <t>13/10/2010</t>
  </si>
  <si>
    <t>ZAITSEVA</t>
  </si>
  <si>
    <t>OLGA</t>
  </si>
  <si>
    <t>06/02/2013</t>
  </si>
  <si>
    <t>ALVES TANCREDO</t>
  </si>
  <si>
    <t>SALOME</t>
  </si>
  <si>
    <t>09/03/2013</t>
  </si>
  <si>
    <t>ROBALO CORREIA</t>
  </si>
  <si>
    <t>14/07/2011</t>
  </si>
  <si>
    <t xml:space="preserve">LOUSADA SECULO XXI </t>
  </si>
  <si>
    <t>00006</t>
  </si>
  <si>
    <t>LSXXI</t>
  </si>
  <si>
    <t>NUNES</t>
  </si>
  <si>
    <t>ANA JOSE</t>
  </si>
  <si>
    <t>MUNICIPIO DE ODIVELAS</t>
  </si>
  <si>
    <t>00005</t>
  </si>
  <si>
    <t>MO</t>
  </si>
  <si>
    <t>PEREIRA SOUSA</t>
  </si>
  <si>
    <t>20/03/2005</t>
  </si>
  <si>
    <t>BARREIRA ATAIDE</t>
  </si>
  <si>
    <t>18/05/2002</t>
  </si>
  <si>
    <t>MARIA ESTEVAO</t>
  </si>
  <si>
    <t>06/05/2009</t>
  </si>
  <si>
    <t>SANTO FREIRE</t>
  </si>
  <si>
    <t>06/05/2008</t>
  </si>
  <si>
    <t>MOLCHANOVA</t>
  </si>
  <si>
    <t>ANNA</t>
  </si>
  <si>
    <t>24/08/2007</t>
  </si>
  <si>
    <t>ALVES DIAS</t>
  </si>
  <si>
    <t>21/04/2006</t>
  </si>
  <si>
    <t>GREGORIO FERREIRA</t>
  </si>
  <si>
    <t>04/05/2006</t>
  </si>
  <si>
    <t>CORREIA SILVA</t>
  </si>
  <si>
    <t>02/03/2006</t>
  </si>
  <si>
    <t>MARQUES COELHO</t>
  </si>
  <si>
    <t>16/02/2004</t>
  </si>
  <si>
    <t>MEDINA SAIEGH</t>
  </si>
  <si>
    <t>SOFIA FARINHA</t>
  </si>
  <si>
    <t>29/04/2004</t>
  </si>
  <si>
    <t>19/12/2001</t>
  </si>
  <si>
    <t>SANTOS SARAMAGO</t>
  </si>
  <si>
    <t>02/08/2008</t>
  </si>
  <si>
    <t>NUNES ANDRÉ</t>
  </si>
  <si>
    <t>02/04/2000</t>
  </si>
  <si>
    <t>SILVA GUIMARÃES</t>
  </si>
  <si>
    <t>29/12/1993</t>
  </si>
  <si>
    <t>PENEDO FERNANDES</t>
  </si>
  <si>
    <t>29/08/209</t>
  </si>
  <si>
    <t>RITA ALVES</t>
  </si>
  <si>
    <t>20/01/2009</t>
  </si>
  <si>
    <t>MARIA SALGUEIRO</t>
  </si>
  <si>
    <t>31/05/2008</t>
  </si>
  <si>
    <t>AFONSO FARIA</t>
  </si>
  <si>
    <t>03/07/2007</t>
  </si>
  <si>
    <t>CASTRO LOIOS</t>
  </si>
  <si>
    <t>25/10/1989</t>
  </si>
  <si>
    <t>MARTA CRUZ</t>
  </si>
  <si>
    <t>12/07/1983</t>
  </si>
  <si>
    <t>TEIXEIRA SANTO</t>
  </si>
  <si>
    <t>ZÉLIA</t>
  </si>
  <si>
    <t>05/10/1974</t>
  </si>
  <si>
    <t>GONÇALVES FERREIRA</t>
  </si>
  <si>
    <t>10/10/1986</t>
  </si>
  <si>
    <t>CARLA</t>
  </si>
  <si>
    <t>08/03/1977</t>
  </si>
  <si>
    <t xml:space="preserve">ANASTACYIA </t>
  </si>
  <si>
    <t>06/02/1983</t>
  </si>
  <si>
    <t>LIZ PAIVA</t>
  </si>
  <si>
    <t>GAIA</t>
  </si>
  <si>
    <t>02/01/2010</t>
  </si>
  <si>
    <t>CABACO</t>
  </si>
  <si>
    <t>01/07/2010</t>
  </si>
  <si>
    <t>FILIPA BATISTA</t>
  </si>
  <si>
    <t>TANIA SOFIA</t>
  </si>
  <si>
    <t>15/06/1989</t>
  </si>
  <si>
    <t>04/02/1977</t>
  </si>
  <si>
    <t>PEIXOTO ANTONIO</t>
  </si>
  <si>
    <t>BRIGITE</t>
  </si>
  <si>
    <t>02/03/1988</t>
  </si>
  <si>
    <t>MARIANNE FORTINO</t>
  </si>
  <si>
    <t>CAMILE</t>
  </si>
  <si>
    <t>11/09/1980</t>
  </si>
  <si>
    <t>VANESSA SOARES</t>
  </si>
  <si>
    <t>CLAUDIA</t>
  </si>
  <si>
    <t>19/12/1992</t>
  </si>
  <si>
    <t>OVARSINCRO</t>
  </si>
  <si>
    <t>00004</t>
  </si>
  <si>
    <t>OSCN</t>
  </si>
  <si>
    <t>ABREU FARIA</t>
  </si>
  <si>
    <t>04/09/1997</t>
  </si>
  <si>
    <t>CRUZ GAMA</t>
  </si>
  <si>
    <t>28/03/2000</t>
  </si>
  <si>
    <t>23/10/2022</t>
  </si>
  <si>
    <t>RODRIGUES VALENTE</t>
  </si>
  <si>
    <t>10/01/2001</t>
  </si>
  <si>
    <t>MARGARIDA COSTA</t>
  </si>
  <si>
    <t>24/08/2002</t>
  </si>
  <si>
    <t>OLIVEIRA FONSECA</t>
  </si>
  <si>
    <t>26/12/2003</t>
  </si>
  <si>
    <t>CORREIA FIGUEIREDO</t>
  </si>
  <si>
    <t>04/06/2003</t>
  </si>
  <si>
    <t>TAVARES ANDRADE</t>
  </si>
  <si>
    <t>VITORIA</t>
  </si>
  <si>
    <t>22/05/2003</t>
  </si>
  <si>
    <t>ROCHA</t>
  </si>
  <si>
    <t>25/09/2003</t>
  </si>
  <si>
    <t>BORGES SILVA</t>
  </si>
  <si>
    <t>ANA MIGUEL</t>
  </si>
  <si>
    <t>15/07/2003</t>
  </si>
  <si>
    <t>SILVA PRATES</t>
  </si>
  <si>
    <t>14/11/2002</t>
  </si>
  <si>
    <t>28/11/2004</t>
  </si>
  <si>
    <t>GRANJO LOPES</t>
  </si>
  <si>
    <t>16/09/2005</t>
  </si>
  <si>
    <t>ANDRADE LEITE</t>
  </si>
  <si>
    <t>15/02/2005</t>
  </si>
  <si>
    <t>FRANCHAMPS MANARTE</t>
  </si>
  <si>
    <t>14/08/2004</t>
  </si>
  <si>
    <t>SANTOS TAVARES</t>
  </si>
  <si>
    <t>14/10/2004</t>
  </si>
  <si>
    <t>RAMOS</t>
  </si>
  <si>
    <t>08/06/2005</t>
  </si>
  <si>
    <t>JORGE OLIVEIRA</t>
  </si>
  <si>
    <t>SOFIA FONSECA</t>
  </si>
  <si>
    <t>05/11/2005</t>
  </si>
  <si>
    <t>05/10/2006</t>
  </si>
  <si>
    <t>RODRIGUES OLIVEIRA</t>
  </si>
  <si>
    <t>17/12/2008</t>
  </si>
  <si>
    <t>GOMES SANTOS</t>
  </si>
  <si>
    <t>GONCALVES PORTUGAL</t>
  </si>
  <si>
    <t>18/09/2007</t>
  </si>
  <si>
    <t>CASTRO FERNANDES</t>
  </si>
  <si>
    <t>12/06/2009</t>
  </si>
  <si>
    <t>ALELI SANCHEZ DE ABREU</t>
  </si>
  <si>
    <t>BRYANNA</t>
  </si>
  <si>
    <t>26/08/2007</t>
  </si>
  <si>
    <t>PAIS CRUZ</t>
  </si>
  <si>
    <t>09/02/2009</t>
  </si>
  <si>
    <t>BERLINCHAS OLIVEIRA</t>
  </si>
  <si>
    <t>HENRIQUE DE PAULA</t>
  </si>
  <si>
    <t>07/08/2009</t>
  </si>
  <si>
    <t>SANTOS ROMAO</t>
  </si>
  <si>
    <t>12/11/2010</t>
  </si>
  <si>
    <t>VEIROS ANDRADE</t>
  </si>
  <si>
    <t>ISIS</t>
  </si>
  <si>
    <t>19/08/2002</t>
  </si>
  <si>
    <t>REIS SILVA</t>
  </si>
  <si>
    <t>03/02/2005</t>
  </si>
  <si>
    <t>MARGARIDA LEITE</t>
  </si>
  <si>
    <t>15/01/2003</t>
  </si>
  <si>
    <t>FILIPA COSTA</t>
  </si>
  <si>
    <t>07/12/2002</t>
  </si>
  <si>
    <t>JOAO FERREIRA</t>
  </si>
  <si>
    <t>ÉRICA</t>
  </si>
  <si>
    <t>23/01/2003</t>
  </si>
  <si>
    <t>GOMES PEREIRA</t>
  </si>
  <si>
    <t>NICOLE</t>
  </si>
  <si>
    <t>17/09/2005</t>
  </si>
  <si>
    <t>RITA MAGALHÃES</t>
  </si>
  <si>
    <t>14/12/2004</t>
  </si>
  <si>
    <t>REBELO PINHEIRO</t>
  </si>
  <si>
    <t>VALENTINA</t>
  </si>
  <si>
    <t>25/10/2010</t>
  </si>
  <si>
    <t>GASPAR REIS</t>
  </si>
  <si>
    <t>19/08/2010</t>
  </si>
  <si>
    <t>PINTO PEREIRA</t>
  </si>
  <si>
    <t>24/01/2009</t>
  </si>
  <si>
    <t>MOTSAR</t>
  </si>
  <si>
    <t>OLENA</t>
  </si>
  <si>
    <t>29/07/1983</t>
  </si>
  <si>
    <t>07/12/2012</t>
  </si>
  <si>
    <t>12/11/2022</t>
  </si>
  <si>
    <t>RODRIGUES ALMEIDA</t>
  </si>
  <si>
    <t>CAETANO PEREIRA</t>
  </si>
  <si>
    <t>SAMANTHA</t>
  </si>
  <si>
    <t>21/05/2007</t>
  </si>
  <si>
    <t>14/12/2009</t>
  </si>
  <si>
    <t>NUNES CONDE</t>
  </si>
  <si>
    <t>22/02/2009</t>
  </si>
  <si>
    <t>NADAIS PINHO</t>
  </si>
  <si>
    <t>ANALGARVE</t>
  </si>
  <si>
    <t>PORTINADO</t>
  </si>
  <si>
    <t>00003</t>
  </si>
  <si>
    <t>PORTIN</t>
  </si>
  <si>
    <t>COJOCARU</t>
  </si>
  <si>
    <t>10/03/2007</t>
  </si>
  <si>
    <t>LOPES</t>
  </si>
  <si>
    <t>MARIA MADALENA</t>
  </si>
  <si>
    <t>01/02/2007</t>
  </si>
  <si>
    <t xml:space="preserve">ROSA </t>
  </si>
  <si>
    <t>FRANCISCA ALMEIDA</t>
  </si>
  <si>
    <t>10/07/2004</t>
  </si>
  <si>
    <t xml:space="preserve">BALTAZAR </t>
  </si>
  <si>
    <t>LEONOR REIS</t>
  </si>
  <si>
    <t>11/12/2004</t>
  </si>
  <si>
    <t>GHERMAN</t>
  </si>
  <si>
    <t>EMA SOFIA</t>
  </si>
  <si>
    <t>28/11/2006</t>
  </si>
  <si>
    <t>KONDRATENKO</t>
  </si>
  <si>
    <t>ERICA VLADLENA</t>
  </si>
  <si>
    <t>27/03/2009</t>
  </si>
  <si>
    <t xml:space="preserve">NORONHA </t>
  </si>
  <si>
    <t>NAIR SILVA</t>
  </si>
  <si>
    <t>26/09/2006</t>
  </si>
  <si>
    <t>JOANA ALMEIDA</t>
  </si>
  <si>
    <t>10/10/2007</t>
  </si>
  <si>
    <t>22/09/2022</t>
  </si>
  <si>
    <t xml:space="preserve">OLIVEIRA </t>
  </si>
  <si>
    <t>07/09/2005</t>
  </si>
  <si>
    <t>18/11/2022</t>
  </si>
  <si>
    <t>BASTOS</t>
  </si>
  <si>
    <t>JOANA COSTA</t>
  </si>
  <si>
    <t>18/03/2004</t>
  </si>
  <si>
    <t>DIAS</t>
  </si>
  <si>
    <t>INES GOMES</t>
  </si>
  <si>
    <t>06/03/2001</t>
  </si>
  <si>
    <t>EDNA MARGARIDA</t>
  </si>
  <si>
    <t>04/01/2003</t>
  </si>
  <si>
    <t>GOMOJA</t>
  </si>
  <si>
    <t>NICOLETA</t>
  </si>
  <si>
    <t>04/03/2003</t>
  </si>
  <si>
    <t>BALTAZAR</t>
  </si>
  <si>
    <t>BEATRIZ REIS</t>
  </si>
  <si>
    <t>16/10/2001</t>
  </si>
  <si>
    <t xml:space="preserve">RAIMUNDO </t>
  </si>
  <si>
    <t>BEATRIZ BATISTA</t>
  </si>
  <si>
    <t>06/12/2001</t>
  </si>
  <si>
    <t>LINO</t>
  </si>
  <si>
    <t xml:space="preserve">INES GAGEIRO </t>
  </si>
  <si>
    <t>02/03/2002</t>
  </si>
  <si>
    <t>BRUNA JERONIMO</t>
  </si>
  <si>
    <t>26/09/2001</t>
  </si>
  <si>
    <t>MARTINS</t>
  </si>
  <si>
    <t>CATARINA SANTOS</t>
  </si>
  <si>
    <t>26/10/2002</t>
  </si>
  <si>
    <t>KOSYKHINA</t>
  </si>
  <si>
    <t>09/08/2007</t>
  </si>
  <si>
    <t>09/12/2021</t>
  </si>
  <si>
    <t>VALENTIM</t>
  </si>
  <si>
    <t>ADRIANA PEREIRA</t>
  </si>
  <si>
    <t>15/04/1992</t>
  </si>
  <si>
    <t>CALIXTO MARREIROS</t>
  </si>
  <si>
    <t>11/04/2011</t>
  </si>
  <si>
    <t>TATUREVICI GAIBU</t>
  </si>
  <si>
    <t>VICTORIA</t>
  </si>
  <si>
    <t>19/08/2011</t>
  </si>
  <si>
    <t>SURGUCH</t>
  </si>
  <si>
    <t>EVELINA</t>
  </si>
  <si>
    <t>04/03/2011</t>
  </si>
  <si>
    <t>ROSANDO SANTOS</t>
  </si>
  <si>
    <t>16/09/2009</t>
  </si>
  <si>
    <t>LAURA SOFIA</t>
  </si>
  <si>
    <t>13/01/2008</t>
  </si>
  <si>
    <t>13/10/2022</t>
  </si>
  <si>
    <t>FRANCISCA SILVESTRE</t>
  </si>
  <si>
    <t>13/07/2012</t>
  </si>
  <si>
    <t>NEACSU</t>
  </si>
  <si>
    <t>LETICIA</t>
  </si>
  <si>
    <t>10/03/2014</t>
  </si>
  <si>
    <t>12/12/2021</t>
  </si>
  <si>
    <t>OLIVEIRA GUIMARAES</t>
  </si>
  <si>
    <t>FABIANA</t>
  </si>
  <si>
    <t>11/05/2013</t>
  </si>
  <si>
    <t>BARCARU</t>
  </si>
  <si>
    <t>06/04/2012</t>
  </si>
  <si>
    <t>FILIPA PINTO</t>
  </si>
  <si>
    <t>20/10/2012</t>
  </si>
  <si>
    <t>SPORT ALGES E DAFUNDO</t>
  </si>
  <si>
    <t>00002</t>
  </si>
  <si>
    <t>SAD</t>
  </si>
  <si>
    <t>CASTRES PEREIRA</t>
  </si>
  <si>
    <t>06/09/1998</t>
  </si>
  <si>
    <t>CORREIA MELO</t>
  </si>
  <si>
    <t>14/08/1998</t>
  </si>
  <si>
    <t>SPORTING CLUBE DE ESPINHO</t>
  </si>
  <si>
    <t>00057</t>
  </si>
  <si>
    <t>SCE</t>
  </si>
  <si>
    <t>MARINHO</t>
  </si>
  <si>
    <t>24/08/2008</t>
  </si>
  <si>
    <t>31/10/2008</t>
  </si>
  <si>
    <t>20/06/2006</t>
  </si>
  <si>
    <t>10/09/2022</t>
  </si>
  <si>
    <t>09/05/2006</t>
  </si>
  <si>
    <t>CASTRO</t>
  </si>
  <si>
    <t>05/11/2006</t>
  </si>
  <si>
    <t>MENDONCA</t>
  </si>
  <si>
    <t>26/11/2004</t>
  </si>
  <si>
    <t>MEIRELES</t>
  </si>
  <si>
    <t>16/09/2002</t>
  </si>
  <si>
    <t>FERRO</t>
  </si>
  <si>
    <t>18/02/2002</t>
  </si>
  <si>
    <t>19/08/2003</t>
  </si>
  <si>
    <t>05/05/2004</t>
  </si>
  <si>
    <t>RAFAEL</t>
  </si>
  <si>
    <t>18/12/2003</t>
  </si>
  <si>
    <t>VIVER SANTAREM</t>
  </si>
  <si>
    <t>00048</t>
  </si>
  <si>
    <t>VS</t>
  </si>
  <si>
    <t>MIUHUTA</t>
  </si>
  <si>
    <t>05/12/2003</t>
  </si>
  <si>
    <t>MIGUEL RIBEIRO</t>
  </si>
  <si>
    <t>03/05/2003</t>
  </si>
  <si>
    <t>GUTU</t>
  </si>
  <si>
    <t>CLEOPATRA</t>
  </si>
  <si>
    <t>22/01/2007</t>
  </si>
  <si>
    <t>JESUS LOPES</t>
  </si>
  <si>
    <t>18/05/2006</t>
  </si>
  <si>
    <t>MACHADO SANTOS</t>
  </si>
  <si>
    <t>FERREIRA MORAIS</t>
  </si>
  <si>
    <t>05/01/2006</t>
  </si>
  <si>
    <t>MARIA DURAO</t>
  </si>
  <si>
    <t>29/01/2004</t>
  </si>
  <si>
    <t>SOFIA MARTINS</t>
  </si>
  <si>
    <t>14/04/2004</t>
  </si>
  <si>
    <t>MARQUES COSTA</t>
  </si>
  <si>
    <t>04/05/2008</t>
  </si>
  <si>
    <t>FIGUEIREDO MARTINS</t>
  </si>
  <si>
    <t>17/11/2007</t>
  </si>
  <si>
    <t>SIMÕES BORGES</t>
  </si>
  <si>
    <t>29/08/2001</t>
  </si>
  <si>
    <t>FONSECA LOURO</t>
  </si>
  <si>
    <t>07/03/2001</t>
  </si>
  <si>
    <t>CARRONDO ESTEVES</t>
  </si>
  <si>
    <t>20/02/2002</t>
  </si>
  <si>
    <t>FERREIRA BATALHA</t>
  </si>
  <si>
    <t>13/01/2002</t>
  </si>
  <si>
    <t>LINS FERREIRA</t>
  </si>
  <si>
    <t>29/07/2006</t>
  </si>
  <si>
    <t>GUEDES COUTO</t>
  </si>
  <si>
    <t>30/05/2008</t>
  </si>
  <si>
    <t>LORENA</t>
  </si>
  <si>
    <t>10/10/2008</t>
  </si>
  <si>
    <t>EVORA NUNES</t>
  </si>
  <si>
    <t>18/10/2008</t>
  </si>
  <si>
    <t>PEREIRA CASTELA</t>
  </si>
  <si>
    <t>31/01/2008</t>
  </si>
  <si>
    <t>ISABEL COELHO</t>
  </si>
  <si>
    <t>25/09/2008</t>
  </si>
  <si>
    <t>UKRAINE</t>
  </si>
  <si>
    <t>ACADEMY KIEV</t>
  </si>
  <si>
    <t>AK</t>
  </si>
  <si>
    <t>SHVETS</t>
  </si>
  <si>
    <t>MYROSLAVA</t>
  </si>
  <si>
    <t>05/12/2008</t>
  </si>
  <si>
    <t>KARIMOVA</t>
  </si>
  <si>
    <t>TETIANA</t>
  </si>
  <si>
    <t>03/12/2008</t>
  </si>
  <si>
    <t>SABODASH</t>
  </si>
  <si>
    <t>OLESIA</t>
  </si>
  <si>
    <t>03/11/2010</t>
  </si>
  <si>
    <t>PROFINTSOVA</t>
  </si>
  <si>
    <t>YELYZAVETA</t>
  </si>
  <si>
    <t>02/04/2009</t>
  </si>
  <si>
    <t>PLASHCHEVATA</t>
  </si>
  <si>
    <t>KARYNA</t>
  </si>
  <si>
    <t>07/05/2008</t>
  </si>
  <si>
    <t>VASHCHENKO</t>
  </si>
  <si>
    <t>KSENIIA</t>
  </si>
  <si>
    <t>24/06/2010</t>
  </si>
  <si>
    <t>DEREVIANKO</t>
  </si>
  <si>
    <t>KIRA</t>
  </si>
  <si>
    <t>08/01/2012</t>
  </si>
  <si>
    <t>STRYZHAKOVA</t>
  </si>
  <si>
    <t>ANTONINA</t>
  </si>
  <si>
    <t>12/09/2013</t>
  </si>
  <si>
    <t>BELGIUM</t>
  </si>
  <si>
    <t>SYNCHRO CLUB BREE</t>
  </si>
  <si>
    <t>SF</t>
  </si>
  <si>
    <t>COONINX</t>
  </si>
  <si>
    <t>JULIE</t>
  </si>
  <si>
    <t>28/02/2005</t>
  </si>
  <si>
    <t>DRIJKONINGEN</t>
  </si>
  <si>
    <t>15/09/2005</t>
  </si>
  <si>
    <t>SPAIN</t>
  </si>
  <si>
    <t>GALIZARTISTICA</t>
  </si>
  <si>
    <t>GA</t>
  </si>
  <si>
    <t>LUGILDE</t>
  </si>
  <si>
    <t>IRIA</t>
  </si>
  <si>
    <t>16/12/1979</t>
  </si>
  <si>
    <t>FEDERACION ANDALUZA NATACION</t>
  </si>
  <si>
    <t>FAN</t>
  </si>
  <si>
    <t>GARCIA POLO</t>
  </si>
  <si>
    <t>05/12/2004</t>
  </si>
  <si>
    <t>LAZARO CABALEIRO</t>
  </si>
  <si>
    <t>AURORA</t>
  </si>
  <si>
    <t>13/04/2006</t>
  </si>
  <si>
    <t>BEATO MARTINEZ</t>
  </si>
  <si>
    <t>CARMEN</t>
  </si>
  <si>
    <t>12/07/2004</t>
  </si>
  <si>
    <t>VAZQUEZ COELLO</t>
  </si>
  <si>
    <t>ELENA</t>
  </si>
  <si>
    <t>06/12/2006</t>
  </si>
  <si>
    <t>LASSALETTA ALMANSA</t>
  </si>
  <si>
    <t>07/05/2004</t>
  </si>
  <si>
    <t>PEREZ CONEJO</t>
  </si>
  <si>
    <t>07/11/2005</t>
  </si>
  <si>
    <t>SWITZERLAND</t>
  </si>
  <si>
    <t>BERN-BASEL ARTISTIC</t>
  </si>
  <si>
    <t>BBA</t>
  </si>
  <si>
    <t>GROSVENOR</t>
  </si>
  <si>
    <t>EMMA</t>
  </si>
  <si>
    <t>03/04/2002</t>
  </si>
  <si>
    <t>VARESIO</t>
  </si>
  <si>
    <t>MARGAUX</t>
  </si>
  <si>
    <t>19/10/2001</t>
  </si>
  <si>
    <t>SLOVENIA</t>
  </si>
  <si>
    <t>KLUB KATALINA LJUBLJANA</t>
  </si>
  <si>
    <t>KKL</t>
  </si>
  <si>
    <t>PESRL</t>
  </si>
  <si>
    <t>KARIN</t>
  </si>
  <si>
    <t>28/03/2006</t>
  </si>
  <si>
    <t>SELJAK</t>
  </si>
  <si>
    <t>NIKA</t>
  </si>
  <si>
    <t>12/03/2002</t>
  </si>
  <si>
    <t>UNITED STATES OF AMERICA</t>
  </si>
  <si>
    <t>DC SYNCHROMASTERS</t>
  </si>
  <si>
    <t>DCS</t>
  </si>
  <si>
    <t>BERNIER</t>
  </si>
  <si>
    <t>ANNE</t>
  </si>
  <si>
    <t>17/11/1988</t>
  </si>
  <si>
    <t>HOLLINGSWORTH</t>
  </si>
  <si>
    <t>BRYNN</t>
  </si>
  <si>
    <t>05/12/1988</t>
  </si>
  <si>
    <t>JOEL VIEIRA</t>
  </si>
  <si>
    <t>LEANDRO</t>
  </si>
  <si>
    <t>16/10/1980</t>
  </si>
  <si>
    <t>TR</t>
  </si>
  <si>
    <t>DUETO</t>
  </si>
  <si>
    <t>DUETO MISTO</t>
  </si>
  <si>
    <t>Equipa</t>
  </si>
  <si>
    <t>CD</t>
  </si>
  <si>
    <t>ACROB_B</t>
  </si>
  <si>
    <t>Dueto Técnico Junior</t>
  </si>
  <si>
    <t>Dueto Técnico Absoluto</t>
  </si>
  <si>
    <t>Dueto Livre Infantil</t>
  </si>
  <si>
    <t>Dueto Livre Juvenil</t>
  </si>
  <si>
    <t>Dueto Livre Junior</t>
  </si>
  <si>
    <t>Dueto Técnico Misto Junior</t>
  </si>
  <si>
    <t>Dueto Técnico Misto Absoluto</t>
  </si>
  <si>
    <t>Dueto Livre Absoluto</t>
  </si>
  <si>
    <t>Dueto Livre Misto Infantil</t>
  </si>
  <si>
    <t>Dueto Livre Misto Juvenil</t>
  </si>
  <si>
    <t>Dueto Livre Misto Junior</t>
  </si>
  <si>
    <t>Dueto Livre Misto Absoluto</t>
  </si>
  <si>
    <t>Equipa Técnica Absoluta</t>
  </si>
  <si>
    <t>Equipa Livre Absoluta</t>
  </si>
  <si>
    <t>Combinado Infantil</t>
  </si>
  <si>
    <t>Combinado Juvenil</t>
  </si>
  <si>
    <t>CLUBE ARTIGYM</t>
  </si>
  <si>
    <t>MUNICIPIO DE LAGOA</t>
  </si>
  <si>
    <t>TANIA</t>
  </si>
  <si>
    <t>NETHERLANDS</t>
  </si>
  <si>
    <t>ACZ THE NETHERLANDS</t>
  </si>
  <si>
    <t>ACZ</t>
  </si>
  <si>
    <t>SCHALLENBERG</t>
  </si>
  <si>
    <t>MARE</t>
  </si>
  <si>
    <t>15/09/2006</t>
  </si>
  <si>
    <t>LEURING</t>
  </si>
  <si>
    <t>MEREL</t>
  </si>
  <si>
    <t>20/05/2004</t>
  </si>
  <si>
    <t>ZPCH THE NETHERLANDS</t>
  </si>
  <si>
    <t>ZPCH</t>
  </si>
  <si>
    <t>BOS</t>
  </si>
  <si>
    <t>METTE</t>
  </si>
  <si>
    <t>05/08/2004</t>
  </si>
  <si>
    <t>CAPTIJN</t>
  </si>
  <si>
    <t>GIOIA</t>
  </si>
  <si>
    <t>08/10/2002</t>
  </si>
  <si>
    <t>DE HEIJ</t>
  </si>
  <si>
    <t>ILSE</t>
  </si>
  <si>
    <t>09/04/2004</t>
  </si>
  <si>
    <t>DEIMAN</t>
  </si>
  <si>
    <t>KIM</t>
  </si>
  <si>
    <t>03/07/1995</t>
  </si>
  <si>
    <t>GRUNDELL</t>
  </si>
  <si>
    <t>MARLINKA</t>
  </si>
  <si>
    <t>02/11/2005</t>
  </si>
  <si>
    <t>HARRISON</t>
  </si>
  <si>
    <t>09/03/2010</t>
  </si>
  <si>
    <t>HOKKE</t>
  </si>
  <si>
    <t>MARIN</t>
  </si>
  <si>
    <t>03/09/2004</t>
  </si>
  <si>
    <t>JENTE</t>
  </si>
  <si>
    <t>01/06/2006</t>
  </si>
  <si>
    <t>JANSSEN</t>
  </si>
  <si>
    <t>06/01/2008</t>
  </si>
  <si>
    <t>MERKUS</t>
  </si>
  <si>
    <t>OLIVIA</t>
  </si>
  <si>
    <t>16/05/2008</t>
  </si>
  <si>
    <t>MEYER GLEAVES</t>
  </si>
  <si>
    <t>ALYSSA</t>
  </si>
  <si>
    <t>11/05/2007</t>
  </si>
  <si>
    <t>NEERINCX</t>
  </si>
  <si>
    <t>FELINE</t>
  </si>
  <si>
    <t>24/05/2010</t>
  </si>
  <si>
    <t>PODEBSKA</t>
  </si>
  <si>
    <t>20/03/2004</t>
  </si>
  <si>
    <t>POL</t>
  </si>
  <si>
    <t>ZORA</t>
  </si>
  <si>
    <t>18/09/2010</t>
  </si>
  <si>
    <t>POUWELS</t>
  </si>
  <si>
    <t>27/06/2011</t>
  </si>
  <si>
    <t>REGTERING</t>
  </si>
  <si>
    <t>MADELEINE</t>
  </si>
  <si>
    <t>06/04/2002</t>
  </si>
  <si>
    <t>REIJNEN</t>
  </si>
  <si>
    <t>NOORTJE</t>
  </si>
  <si>
    <t>08/10/2004</t>
  </si>
  <si>
    <t>RIGHARTS</t>
  </si>
  <si>
    <t>21/01/2011</t>
  </si>
  <si>
    <t>ROODENBURG</t>
  </si>
  <si>
    <t>MAROUSJA</t>
  </si>
  <si>
    <t>20/10/2009</t>
  </si>
  <si>
    <t>SEELEN</t>
  </si>
  <si>
    <t>22/06/2008</t>
  </si>
  <si>
    <t>UMMELS</t>
  </si>
  <si>
    <t>11/06/2007</t>
  </si>
  <si>
    <t>VAN DE BOOGAARD</t>
  </si>
  <si>
    <t>YRA</t>
  </si>
  <si>
    <t>12/03/2010</t>
  </si>
  <si>
    <t>VAN DE BOSCH</t>
  </si>
  <si>
    <t>FAY</t>
  </si>
  <si>
    <t>11/11/2011</t>
  </si>
  <si>
    <t>VAN RIEMSDIJK</t>
  </si>
  <si>
    <t>NINTHE</t>
  </si>
  <si>
    <t>01/03/2007</t>
  </si>
  <si>
    <t>VAN STRATEN</t>
  </si>
  <si>
    <t>DANIQUE</t>
  </si>
  <si>
    <t>30/03/2009</t>
  </si>
  <si>
    <t>JAIMY</t>
  </si>
  <si>
    <t>04/03/2006</t>
  </si>
  <si>
    <t>VELDMAN</t>
  </si>
  <si>
    <t>LINDSEY</t>
  </si>
  <si>
    <t>29/06/2007</t>
  </si>
  <si>
    <t>VISSERS</t>
  </si>
  <si>
    <t>NIENKE</t>
  </si>
  <si>
    <t>16/12/1990</t>
  </si>
  <si>
    <t>VOGEL</t>
  </si>
  <si>
    <t>JOELLE</t>
  </si>
  <si>
    <t>20/09/2009</t>
  </si>
  <si>
    <t>VOS</t>
  </si>
  <si>
    <t>FEMKE</t>
  </si>
  <si>
    <t>03/07/2003</t>
  </si>
  <si>
    <t>ZWEMSPORT PARKSTAD</t>
  </si>
  <si>
    <t>ZWPD</t>
  </si>
  <si>
    <t>ROSALIA</t>
  </si>
  <si>
    <t>LAREYNA</t>
  </si>
  <si>
    <t>02/01/2011</t>
  </si>
  <si>
    <t>CZECH REPUBLIC</t>
  </si>
  <si>
    <t>TJ TESLA BRNO Z.S.</t>
  </si>
  <si>
    <t>TJTB</t>
  </si>
  <si>
    <t>SCHLAGMANNOVA</t>
  </si>
  <si>
    <t>PETRA</t>
  </si>
  <si>
    <t>24/06/2005</t>
  </si>
  <si>
    <t>CURACAU</t>
  </si>
  <si>
    <t>BANDA BOU SPLASH</t>
  </si>
  <si>
    <t>BBSH</t>
  </si>
  <si>
    <t>TOCKAAY</t>
  </si>
  <si>
    <t>AYDINEDD</t>
  </si>
  <si>
    <t>31/03/2010</t>
  </si>
  <si>
    <t>JOSEPHINA</t>
  </si>
  <si>
    <t>SHURIMEENY</t>
  </si>
  <si>
    <t>24/03/2010</t>
  </si>
  <si>
    <t>GUO</t>
  </si>
  <si>
    <t>JINGXIN</t>
  </si>
  <si>
    <t>18/12/2010</t>
  </si>
  <si>
    <t>SEBASTIANA</t>
  </si>
  <si>
    <t>DI JOHNAITIS</t>
  </si>
  <si>
    <t>25/10/2007</t>
  </si>
  <si>
    <t>COE BELGIUM</t>
  </si>
  <si>
    <t>COEB</t>
  </si>
  <si>
    <t>BOONEN</t>
  </si>
  <si>
    <t>FRAUKE</t>
  </si>
  <si>
    <t>BRANTS</t>
  </si>
  <si>
    <t>ROOS</t>
  </si>
  <si>
    <t>02/09/2009</t>
  </si>
  <si>
    <t>BUFFEL</t>
  </si>
  <si>
    <t>NINA</t>
  </si>
  <si>
    <t>18/02/2001</t>
  </si>
  <si>
    <t>COOLS</t>
  </si>
  <si>
    <t>AUKE</t>
  </si>
  <si>
    <t>14/03/2005</t>
  </si>
  <si>
    <t>COSYN</t>
  </si>
  <si>
    <t>MAGRITTE</t>
  </si>
  <si>
    <t>31/01/2006</t>
  </si>
  <si>
    <t>DAEMS</t>
  </si>
  <si>
    <t>YANA</t>
  </si>
  <si>
    <t>02/09/2004</t>
  </si>
  <si>
    <t>DE KEYZER</t>
  </si>
  <si>
    <t>LIZE</t>
  </si>
  <si>
    <t>28/05/2009</t>
  </si>
  <si>
    <t>DE LAERE</t>
  </si>
  <si>
    <t>JULIETTE</t>
  </si>
  <si>
    <t>18/10/2005</t>
  </si>
  <si>
    <t>DE SMET</t>
  </si>
  <si>
    <t>DEMETS</t>
  </si>
  <si>
    <t>05/02/2009</t>
  </si>
  <si>
    <t>DEMUYT</t>
  </si>
  <si>
    <t>LENI</t>
  </si>
  <si>
    <t>28/05/2004</t>
  </si>
  <si>
    <t>DEN BAES</t>
  </si>
  <si>
    <t>ELISE</t>
  </si>
  <si>
    <t>08/06/2010</t>
  </si>
  <si>
    <t>DUPONT</t>
  </si>
  <si>
    <t>YSALINE</t>
  </si>
  <si>
    <t>15/09/2009</t>
  </si>
  <si>
    <t>LEYN</t>
  </si>
  <si>
    <t>NEIRYNCK</t>
  </si>
  <si>
    <t>LANI</t>
  </si>
  <si>
    <t>23/11/2009</t>
  </si>
  <si>
    <t>SANDRA</t>
  </si>
  <si>
    <t>FIEN</t>
  </si>
  <si>
    <t>17/10/2009</t>
  </si>
  <si>
    <t>VAN TIEGHEM</t>
  </si>
  <si>
    <t>PHILINE</t>
  </si>
  <si>
    <t>20/03/2000</t>
  </si>
  <si>
    <t>VANHULLE</t>
  </si>
  <si>
    <t>16/05/2000</t>
  </si>
  <si>
    <t>VANROBAEYS</t>
  </si>
  <si>
    <t>RAISA</t>
  </si>
  <si>
    <t>10/10/2006</t>
  </si>
  <si>
    <t>VIVEY</t>
  </si>
  <si>
    <t>18/05/2003</t>
  </si>
  <si>
    <t>VOET</t>
  </si>
  <si>
    <t>RENSKE</t>
  </si>
  <si>
    <t>16/06/2009</t>
  </si>
  <si>
    <t>WASTYN</t>
  </si>
  <si>
    <t>AUBE</t>
  </si>
  <si>
    <t>15/03/2001</t>
  </si>
  <si>
    <t>ANDORRA</t>
  </si>
  <si>
    <t>ANDORRA SWIMMING FEDERATION</t>
  </si>
  <si>
    <t>ANSF</t>
  </si>
  <si>
    <t>ARAN CIRERA</t>
  </si>
  <si>
    <t>ADA</t>
  </si>
  <si>
    <t>16/08/2007</t>
  </si>
  <si>
    <t>FONOLLEDA GUELL</t>
  </si>
  <si>
    <t>10/08/2010</t>
  </si>
  <si>
    <t>GUSTAVSSON ROBERT</t>
  </si>
  <si>
    <t>NEUS</t>
  </si>
  <si>
    <t>03/02/2010</t>
  </si>
  <si>
    <t>PALAU ALCAIDE</t>
  </si>
  <si>
    <t>ZOE</t>
  </si>
  <si>
    <t>14/10/2008</t>
  </si>
  <si>
    <t>SERRANO STEKSOVA</t>
  </si>
  <si>
    <t>JASMINE</t>
  </si>
  <si>
    <t>24/11/2008</t>
  </si>
  <si>
    <t>TORRA MANGOT</t>
  </si>
  <si>
    <t>MAR</t>
  </si>
  <si>
    <t>19/03/2007</t>
  </si>
  <si>
    <t>UCRANIA</t>
  </si>
  <si>
    <t>UKR</t>
  </si>
  <si>
    <t>PODGURSKA</t>
  </si>
  <si>
    <t>ALISA</t>
  </si>
  <si>
    <t>28/04/2007</t>
  </si>
  <si>
    <t>GLZA</t>
  </si>
  <si>
    <t>CLUB NATACION SINCRO ASTUR</t>
  </si>
  <si>
    <t>CNSA</t>
  </si>
  <si>
    <t>GARCIA ALVAREZ</t>
  </si>
  <si>
    <t>AITANA</t>
  </si>
  <si>
    <t>22/06/2005</t>
  </si>
  <si>
    <t xml:space="preserve">ESCOBAR CUEVA </t>
  </si>
  <si>
    <t>05/09/2006</t>
  </si>
  <si>
    <t>VILLA ALVAREZ</t>
  </si>
  <si>
    <t>GEMA</t>
  </si>
  <si>
    <t>24/12/2005</t>
  </si>
  <si>
    <t>MAURICIO RODRIGUES</t>
  </si>
  <si>
    <t>GONCALO</t>
  </si>
  <si>
    <t>10/06/2009</t>
  </si>
  <si>
    <t>FAGULHA</t>
  </si>
  <si>
    <t>SUSANA TERESA</t>
  </si>
  <si>
    <t>22/12/1981</t>
  </si>
  <si>
    <t>RIBEIRO DIAS</t>
  </si>
  <si>
    <t>31/07/1997</t>
  </si>
  <si>
    <t>TORRES VALENTE</t>
  </si>
  <si>
    <t>MIGUEL</t>
  </si>
  <si>
    <t>PEDRO PEREIRA</t>
  </si>
  <si>
    <t>JOAO</t>
  </si>
  <si>
    <t>10/12/2005</t>
  </si>
  <si>
    <t>GODINHO GONCALVES</t>
  </si>
  <si>
    <t>06/03/2005</t>
  </si>
  <si>
    <t>07/05/2005</t>
  </si>
  <si>
    <t>JESUS MANARTE</t>
  </si>
  <si>
    <t>13/09/2012</t>
  </si>
  <si>
    <t>RODRIGUES FERREIRA</t>
  </si>
  <si>
    <t>12/11/2013</t>
  </si>
  <si>
    <t>ALMEIDA MORETE</t>
  </si>
  <si>
    <t>22/04/2013</t>
  </si>
  <si>
    <t>29/01/2014</t>
  </si>
  <si>
    <t>OLIVEIRA COSTA</t>
  </si>
  <si>
    <t>17/06/2014</t>
  </si>
  <si>
    <t>OLIVEIRA SILVA</t>
  </si>
  <si>
    <t>24/10/2012</t>
  </si>
  <si>
    <t>SOFIA CORREIA</t>
  </si>
  <si>
    <t>13/11/1999</t>
  </si>
  <si>
    <t>MARTINS SOARES</t>
  </si>
  <si>
    <t>23/03/2011</t>
  </si>
  <si>
    <t>FOMICHENKO</t>
  </si>
  <si>
    <t>ANASTASIIA</t>
  </si>
  <si>
    <t>04/02/2011</t>
  </si>
  <si>
    <t>OLIVEIRA XAVIER</t>
  </si>
  <si>
    <t>26/01/2013</t>
  </si>
  <si>
    <t>GUADALUPE CASTRO</t>
  </si>
  <si>
    <t>22/03/2013</t>
  </si>
  <si>
    <t>RAQUEL AZEVEDO</t>
  </si>
  <si>
    <t>23/09/1994</t>
  </si>
  <si>
    <t>CLAUDIA ARAUJO</t>
  </si>
  <si>
    <t>23/07/1980</t>
  </si>
  <si>
    <t>MALTA</t>
  </si>
  <si>
    <t>NATIONAL TEAM OF MALTA</t>
  </si>
  <si>
    <t>NTOM</t>
  </si>
  <si>
    <t>MONTFORT</t>
  </si>
  <si>
    <t>ZEA</t>
  </si>
  <si>
    <t>26/02/2008</t>
  </si>
  <si>
    <t>RUGGIER</t>
  </si>
  <si>
    <t>EMILY</t>
  </si>
  <si>
    <t>16/11/2007</t>
  </si>
  <si>
    <t>MOVTCHAN</t>
  </si>
  <si>
    <t>MARTINA</t>
  </si>
  <si>
    <t>04/01/2005</t>
  </si>
  <si>
    <t>BONANNO</t>
  </si>
  <si>
    <t>DAVIDA</t>
  </si>
  <si>
    <t>CULIC</t>
  </si>
  <si>
    <t>24/11/2003</t>
  </si>
  <si>
    <t>BLAKE</t>
  </si>
  <si>
    <t>THEA</t>
  </si>
  <si>
    <t>22/05/2006</t>
  </si>
  <si>
    <t>TOMIC FELICE</t>
  </si>
  <si>
    <t>30/06/2006</t>
  </si>
  <si>
    <t>ZERAFA</t>
  </si>
  <si>
    <t>KYLIE</t>
  </si>
  <si>
    <t>06/07/2007</t>
  </si>
  <si>
    <t>TELES CORREIA</t>
  </si>
  <si>
    <t>NADIA</t>
  </si>
  <si>
    <t>02/11/1989</t>
  </si>
  <si>
    <t>MIGUEL CARGALEIRO</t>
  </si>
  <si>
    <t>18/11/1993</t>
  </si>
  <si>
    <t>FILIPE MORAIS</t>
  </si>
  <si>
    <t>RUI</t>
  </si>
  <si>
    <t>25/03/2004</t>
  </si>
  <si>
    <t>MACHADO BRAGA</t>
  </si>
  <si>
    <t>15/05/2001</t>
  </si>
  <si>
    <t>INES CERQUEIRA</t>
  </si>
  <si>
    <t>23/05/2001</t>
  </si>
  <si>
    <t>ARAUJO CORREIA</t>
  </si>
  <si>
    <t>31/10/1990</t>
  </si>
  <si>
    <t>TELES PINTO</t>
  </si>
  <si>
    <t>SILVIA</t>
  </si>
  <si>
    <t>15/03/1987</t>
  </si>
  <si>
    <t>BAYER CASTRO</t>
  </si>
  <si>
    <t>11/10/1973</t>
  </si>
  <si>
    <t>DANIELA ROCHA</t>
  </si>
  <si>
    <t>12/06/1978</t>
  </si>
  <si>
    <t>FERNANDES TAVEIRA</t>
  </si>
  <si>
    <t>01/10/1997</t>
  </si>
  <si>
    <t>MENDES FONSECA</t>
  </si>
  <si>
    <t>14/10/1997</t>
  </si>
  <si>
    <t>ANDREIA MORGADO</t>
  </si>
  <si>
    <t>28/01/1979</t>
  </si>
  <si>
    <t>MONICA FERREIRA</t>
  </si>
  <si>
    <t>13/06/1972</t>
  </si>
  <si>
    <t>PAIVA MENDONCA</t>
  </si>
  <si>
    <t>29/01/2011</t>
  </si>
  <si>
    <t>ROSA</t>
  </si>
  <si>
    <t>14/08/2012</t>
  </si>
  <si>
    <t>PSHENYCHNA</t>
  </si>
  <si>
    <t>KLYMENTYNA</t>
  </si>
  <si>
    <t>23/09/2011</t>
  </si>
  <si>
    <t>LEFTER</t>
  </si>
  <si>
    <t>BIANCA</t>
  </si>
  <si>
    <t>11/06/2010</t>
  </si>
  <si>
    <t>ALMEIDA MACHADO</t>
  </si>
  <si>
    <t>GUSTAVO</t>
  </si>
  <si>
    <t>13/09/1980</t>
  </si>
  <si>
    <t>LISBOA SILVA</t>
  </si>
  <si>
    <t>14/09/2012</t>
  </si>
  <si>
    <t>ALVAREZ LEAL</t>
  </si>
  <si>
    <t>26/04/2012</t>
  </si>
  <si>
    <t>PEREIRA NASCIMENTO</t>
  </si>
  <si>
    <t>08/03/2012</t>
  </si>
  <si>
    <t>GRECOVA</t>
  </si>
  <si>
    <t>05/05/2013</t>
  </si>
  <si>
    <t>KOMAROVA</t>
  </si>
  <si>
    <t>ULIANA</t>
  </si>
  <si>
    <t>14/04/2010</t>
  </si>
  <si>
    <t>GORENCOVA</t>
  </si>
  <si>
    <t>04/04/2010</t>
  </si>
  <si>
    <t>MONOZ LOPES</t>
  </si>
  <si>
    <t>DANIEL</t>
  </si>
  <si>
    <t>23/01/2005</t>
  </si>
  <si>
    <t>ASCENSO</t>
  </si>
  <si>
    <t>DANIEL ALEXNDRE</t>
  </si>
  <si>
    <t>20/11/2003</t>
  </si>
  <si>
    <t>SILVA PALHOCO</t>
  </si>
  <si>
    <t>LEONOR FIGUEIRAS</t>
  </si>
  <si>
    <t>29/12/2011</t>
  </si>
  <si>
    <t>LUANA</t>
  </si>
  <si>
    <t xml:space="preserve">28/10/2012 </t>
  </si>
  <si>
    <t>CIPRIANO</t>
  </si>
  <si>
    <t>08/10/2011</t>
  </si>
  <si>
    <t>BATISTA TEODOSIO</t>
  </si>
  <si>
    <t>10/09/1996</t>
  </si>
  <si>
    <t>SOFIA GUERRA</t>
  </si>
  <si>
    <t>06/05/1975</t>
  </si>
  <si>
    <t>INDIVIDUAL ANL</t>
  </si>
  <si>
    <t>00000</t>
  </si>
  <si>
    <t>INDANL</t>
  </si>
  <si>
    <t>ESANU</t>
  </si>
  <si>
    <t>17/04/2013</t>
  </si>
  <si>
    <t>BEZERKO</t>
  </si>
  <si>
    <t>24/10/2014</t>
  </si>
  <si>
    <t>HENRIQUE FERNANDES</t>
  </si>
  <si>
    <t>22/12/2014</t>
  </si>
  <si>
    <t>KATARINA BARBARYCH</t>
  </si>
  <si>
    <t>07/12/2011</t>
  </si>
  <si>
    <t>SVISTULA</t>
  </si>
  <si>
    <t>MELANINA</t>
  </si>
  <si>
    <t>25/01/2013</t>
  </si>
  <si>
    <t>VALE LOURENCO</t>
  </si>
  <si>
    <t>LAYS</t>
  </si>
  <si>
    <t>10/07/2012</t>
  </si>
  <si>
    <t>25/11/2014</t>
  </si>
  <si>
    <t>LEV</t>
  </si>
  <si>
    <t>29/04/2009</t>
  </si>
  <si>
    <t>ALEXANDRA MATOS</t>
  </si>
  <si>
    <t>DENISE</t>
  </si>
  <si>
    <t>10/12/2009</t>
  </si>
  <si>
    <t>ANDREIA BRITO</t>
  </si>
  <si>
    <t>15/12/1975</t>
  </si>
  <si>
    <t>GABRIELA BONIFACIO</t>
  </si>
  <si>
    <t>16/03/2013</t>
  </si>
  <si>
    <t>CARVALHO MAGALHAES</t>
  </si>
  <si>
    <t>07/05/2014</t>
  </si>
  <si>
    <t>GONCALVES MACEDO</t>
  </si>
  <si>
    <t>28/01/2011</t>
  </si>
  <si>
    <t>JESUS FRANQUEIRA</t>
  </si>
  <si>
    <t>24/03/2012</t>
  </si>
  <si>
    <t>INES ROCHA</t>
  </si>
  <si>
    <t>07/09/20107</t>
  </si>
  <si>
    <t>ISABEL GONCALVES</t>
  </si>
  <si>
    <t>22/07/1997</t>
  </si>
  <si>
    <t>EYER FURSTENBERGER</t>
  </si>
  <si>
    <t>CAETANO</t>
  </si>
  <si>
    <t>MARQUES MENDES</t>
  </si>
  <si>
    <t>11/06/2014</t>
  </si>
  <si>
    <t>VEIROS MARQUES</t>
  </si>
  <si>
    <t>13/11/2013</t>
  </si>
  <si>
    <t>LEITE GARCIA</t>
  </si>
  <si>
    <t>27/08/2014</t>
  </si>
  <si>
    <t>SANTOS SILVA</t>
  </si>
  <si>
    <t>18/08/2013</t>
  </si>
  <si>
    <t>RITA SANTOS</t>
  </si>
  <si>
    <t>HYBRID_D</t>
  </si>
  <si>
    <t>Valor sem Faturização</t>
  </si>
  <si>
    <t>Valor com Fatorização</t>
  </si>
  <si>
    <t>2SY-P</t>
  </si>
  <si>
    <t>AW7</t>
  </si>
  <si>
    <t>C_Mais.</t>
  </si>
  <si>
    <t>C1+</t>
  </si>
  <si>
    <t>C2+</t>
  </si>
  <si>
    <t>C3+</t>
  </si>
  <si>
    <t>C4+</t>
  </si>
  <si>
    <t>C5+</t>
  </si>
  <si>
    <t>C6+</t>
  </si>
  <si>
    <t>SY-F</t>
  </si>
  <si>
    <t>FIRST COMPLETE THE HEADER
(Name of Team | Event |Name of Swimmers)</t>
  </si>
  <si>
    <t>NAME OF TEAM</t>
  </si>
  <si>
    <t>COMPETICION</t>
  </si>
  <si>
    <t>Name of Swimmers</t>
  </si>
  <si>
    <t>EVENT</t>
  </si>
  <si>
    <r>
      <t xml:space="preserve">PLACE THE ELEMENTS IN THE ORDER THEY APPEAR IN THE EVENT
</t>
    </r>
    <r>
      <rPr>
        <u/>
        <sz val="11"/>
        <color theme="1"/>
        <rFont val="Calibri"/>
        <family val="2"/>
        <scheme val="minor"/>
      </rPr>
      <t>(FOR ACROBATICS, FILL IN THE LINES MARKED BY GRAY COLOR)</t>
    </r>
  </si>
  <si>
    <t>NAME OF ROUTINE</t>
  </si>
  <si>
    <t>TIME</t>
  </si>
  <si>
    <t>MOVIMENT</t>
  </si>
  <si>
    <t>ELEMENT</t>
  </si>
  <si>
    <t>BASE MARK</t>
  </si>
  <si>
    <t>DIFICULTY</t>
  </si>
  <si>
    <t>FINAL SCORE OF THE ROUTINE</t>
  </si>
  <si>
    <t>IN DIFICULTY AND BONUS, IF NOT FACTORING PUT 1</t>
  </si>
  <si>
    <t>Free Duet 12 and under</t>
  </si>
  <si>
    <t>Free Duet 13-15</t>
  </si>
  <si>
    <t>Free Duet Junior</t>
  </si>
  <si>
    <t>Free Duet Senior</t>
  </si>
  <si>
    <t>Free Duet Mix 12 and under</t>
  </si>
  <si>
    <t>Free Duet Mix 13-15 (F) and 13-16 (M)</t>
  </si>
  <si>
    <t>Free Duet Mix Junior</t>
  </si>
  <si>
    <t>Free Duet Mix Senior</t>
  </si>
  <si>
    <t>Free Team Junior</t>
  </si>
  <si>
    <t>Acrobatic Senior</t>
  </si>
  <si>
    <t>Combi 12 and under</t>
  </si>
  <si>
    <t>Combi 13-15 (F)/13-16 (M)</t>
  </si>
  <si>
    <t>Tecnical Duet Junior</t>
  </si>
  <si>
    <t>Tecnical Duet Senior</t>
  </si>
  <si>
    <t>Free duet 12 and under</t>
  </si>
  <si>
    <t>Tecnical Duet Mix Junior</t>
  </si>
  <si>
    <t>Tecnical Duet Mix Senior</t>
  </si>
  <si>
    <t>Tecnical Team Senior</t>
  </si>
  <si>
    <t>Free Team Senior</t>
  </si>
  <si>
    <t>Duet</t>
  </si>
  <si>
    <t>Duet Mix</t>
  </si>
  <si>
    <t>Team</t>
  </si>
  <si>
    <t>Acrobatic</t>
  </si>
  <si>
    <t>Combi</t>
  </si>
  <si>
    <t>HIBRID | TRE</t>
  </si>
  <si>
    <t>1PC</t>
  </si>
  <si>
    <t>2PC</t>
  </si>
  <si>
    <t>3PC</t>
  </si>
  <si>
    <t>4PC</t>
  </si>
  <si>
    <t>5PC</t>
  </si>
  <si>
    <t>6PC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</si>
</sst>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16]General"/>
  </numFmts>
  <fonts count="18" x14ac:knownFonts="1">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sz val="10"/>
      <name val="Arial"/>
      <family val="2"/>
    </font>
    <font>
      <sz val="10"/>
      <color theme="1"/>
      <name val="Arial"/>
      <family val="2"/>
    </font>
    <font>
      <sz val="11"/>
      <color indexed="63"/>
      <name val="Calibri"/>
      <family val="2"/>
      <scheme val="minor"/>
    </font>
    <font>
      <sz val="11"/>
      <name val="Calibri"/>
      <family val="2"/>
      <scheme val="minor"/>
    </font>
    <font>
      <sz val="11"/>
      <color rgb="FF555555"/>
      <name val="Calibri"/>
      <family val="2"/>
      <scheme val="minor"/>
    </font>
    <font>
      <sz val="11"/>
      <color rgb="FF000000"/>
      <name val="Calibri"/>
      <family val="2"/>
    </font>
    <font>
      <sz val="11"/>
      <color rgb="FF000000"/>
      <name val="Calibri"/>
      <family val="2"/>
      <scheme val="minor"/>
    </font>
    <font>
      <sz val="12"/>
      <color rgb="FF1E1E1E"/>
      <name val="Segoe UI"/>
      <family val="2"/>
    </font>
    <font>
      <sz val="8"/>
      <name val="Calibri"/>
      <family val="2"/>
      <scheme val="minor"/>
    </font>
    <font>
      <sz val="11"/>
      <color theme="7" tint="-0.249977111117893"/>
      <name val="Calibri"/>
      <family val="2"/>
      <scheme val="minor"/>
    </font>
    <font>
      <b/>
      <sz val="14"/>
      <color theme="1"/>
      <name val="Calibri"/>
      <family val="2"/>
      <scheme val="minor"/>
    </font>
    <font>
      <b/>
      <sz val="18"/>
      <color theme="1"/>
      <name val="Calibri"/>
      <family val="2"/>
      <scheme val="minor"/>
    </font>
    <font>
      <u/>
      <sz val="11"/>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0.34998626667073579"/>
        <bgColor indexed="64"/>
      </patternFill>
    </fill>
  </fills>
  <borders count="6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thin">
        <color indexed="64"/>
      </bottom>
      <diagonal/>
    </border>
  </borders>
  <cellStyleXfs count="2">
    <xf numFmtId="0" fontId="0" fillId="0" borderId="0"/>
    <xf numFmtId="164" fontId="10" fillId="0" borderId="0"/>
  </cellStyleXfs>
  <cellXfs count="162">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center"/>
    </xf>
    <xf numFmtId="49" fontId="0" fillId="0" borderId="0" xfId="0" quotePrefix="1" applyNumberFormat="1" applyAlignment="1">
      <alignment horizontal="center"/>
    </xf>
    <xf numFmtId="14" fontId="0" fillId="0" borderId="0" xfId="0" applyNumberFormat="1"/>
    <xf numFmtId="22" fontId="0" fillId="0" borderId="0" xfId="0" quotePrefix="1" applyNumberFormat="1" applyAlignment="1">
      <alignment horizontal="center" vertical="center"/>
    </xf>
    <xf numFmtId="14" fontId="0" fillId="0" borderId="0" xfId="0" quotePrefix="1" applyNumberFormat="1" applyAlignment="1">
      <alignment horizontal="center" vertical="center"/>
    </xf>
    <xf numFmtId="49" fontId="0" fillId="0" borderId="0" xfId="0" applyNumberFormat="1" applyAlignment="1">
      <alignment horizontal="center"/>
    </xf>
    <xf numFmtId="0" fontId="0" fillId="0" borderId="0" xfId="0" applyAlignment="1">
      <alignment horizontal="center" vertical="top"/>
    </xf>
    <xf numFmtId="0" fontId="0" fillId="0" borderId="0" xfId="0" applyAlignment="1" applyProtection="1">
      <alignment horizontal="center" vertical="center"/>
      <protection locked="0"/>
    </xf>
    <xf numFmtId="14" fontId="0" fillId="0" borderId="0" xfId="0" quotePrefix="1" applyNumberFormat="1" applyAlignment="1">
      <alignment horizontal="center"/>
    </xf>
    <xf numFmtId="0" fontId="0" fillId="0" borderId="0" xfId="0" applyAlignment="1" applyProtection="1">
      <alignment horizontal="center"/>
      <protection locked="0"/>
    </xf>
    <xf numFmtId="0" fontId="0" fillId="0" borderId="0" xfId="0" quotePrefix="1" applyAlignment="1">
      <alignment horizontal="center" vertical="top"/>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xf>
    <xf numFmtId="0" fontId="0" fillId="0" borderId="0" xfId="0" quotePrefix="1" applyAlignment="1">
      <alignment horizontal="center"/>
    </xf>
    <xf numFmtId="0" fontId="0" fillId="0" borderId="0" xfId="0" applyAlignment="1">
      <alignment horizontal="center" vertical="center"/>
    </xf>
    <xf numFmtId="0" fontId="8" fillId="0" borderId="0" xfId="0" applyFont="1" applyAlignment="1">
      <alignment horizontal="center"/>
    </xf>
    <xf numFmtId="0" fontId="0" fillId="0" borderId="0" xfId="0" applyAlignment="1" applyProtection="1">
      <alignment horizontal="center" vertical="top"/>
      <protection locked="0"/>
    </xf>
    <xf numFmtId="0" fontId="8" fillId="0" borderId="0" xfId="0" applyFont="1" applyAlignment="1" applyProtection="1">
      <alignment horizontal="center"/>
      <protection locked="0"/>
    </xf>
    <xf numFmtId="0" fontId="9" fillId="0" borderId="0" xfId="0" applyFont="1" applyAlignment="1" applyProtection="1">
      <alignment horizontal="center"/>
      <protection locked="0"/>
    </xf>
    <xf numFmtId="164" fontId="11" fillId="0" borderId="0" xfId="1" applyFont="1" applyAlignment="1">
      <alignment horizontal="center"/>
    </xf>
    <xf numFmtId="164" fontId="10" fillId="0" borderId="0" xfId="1" applyAlignment="1">
      <alignment horizontal="center"/>
    </xf>
    <xf numFmtId="0" fontId="1" fillId="0" borderId="0" xfId="0" applyFont="1" applyAlignment="1">
      <alignment horizontal="center"/>
    </xf>
    <xf numFmtId="0" fontId="11" fillId="0" borderId="0" xfId="0" applyFont="1" applyAlignment="1">
      <alignment horizontal="center" vertical="center"/>
    </xf>
    <xf numFmtId="14" fontId="11" fillId="0" borderId="0" xfId="0" quotePrefix="1" applyNumberFormat="1" applyFont="1" applyAlignment="1" applyProtection="1">
      <alignment horizontal="center"/>
      <protection locked="0"/>
    </xf>
    <xf numFmtId="14" fontId="0" fillId="0" borderId="0" xfId="0" quotePrefix="1" applyNumberFormat="1" applyAlignment="1" applyProtection="1">
      <alignment horizontal="center" wrapText="1"/>
      <protection locked="0"/>
    </xf>
    <xf numFmtId="14" fontId="0" fillId="0" borderId="0" xfId="0" quotePrefix="1" applyNumberFormat="1"/>
    <xf numFmtId="0" fontId="0" fillId="0" borderId="0" xfId="0" quotePrefix="1" applyAlignment="1" applyProtection="1">
      <alignment horizontal="center" vertical="top"/>
      <protection locked="0"/>
    </xf>
    <xf numFmtId="14" fontId="0" fillId="0" borderId="0" xfId="0" quotePrefix="1" applyNumberFormat="1" applyAlignment="1" applyProtection="1">
      <alignment horizontal="center"/>
      <protection locked="0"/>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0" fillId="2" borderId="0" xfId="0" applyFill="1" applyProtection="1">
      <protection locked="0"/>
    </xf>
    <xf numFmtId="0" fontId="0" fillId="2" borderId="0" xfId="0" applyFill="1" applyAlignment="1" applyProtection="1">
      <alignment horizontal="center"/>
      <protection locked="0"/>
    </xf>
    <xf numFmtId="0" fontId="4" fillId="2" borderId="0" xfId="0" applyFont="1" applyFill="1" applyProtection="1">
      <protection locked="0"/>
    </xf>
    <xf numFmtId="0" fontId="0" fillId="0" borderId="0" xfId="0" applyProtection="1">
      <protection locked="0"/>
    </xf>
    <xf numFmtId="0" fontId="4" fillId="2" borderId="2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2" fillId="0" borderId="46" xfId="0" applyFont="1" applyBorder="1" applyAlignment="1">
      <alignment horizontal="center"/>
    </xf>
    <xf numFmtId="0" fontId="2" fillId="0" borderId="44" xfId="0" applyFont="1" applyBorder="1" applyAlignment="1">
      <alignment horizontal="center"/>
    </xf>
    <xf numFmtId="0" fontId="2" fillId="0" borderId="47" xfId="0" applyFont="1" applyBorder="1" applyAlignment="1">
      <alignment horizontal="center"/>
    </xf>
    <xf numFmtId="0" fontId="4" fillId="3" borderId="45" xfId="0" applyFont="1" applyFill="1" applyBorder="1" applyAlignment="1">
      <alignment horizontal="center" vertical="center"/>
    </xf>
    <xf numFmtId="0" fontId="4" fillId="3" borderId="21" xfId="0" applyFont="1" applyFill="1" applyBorder="1" applyAlignment="1">
      <alignment horizontal="center" vertical="center"/>
    </xf>
    <xf numFmtId="0" fontId="2" fillId="0" borderId="2" xfId="0" applyFont="1" applyBorder="1" applyAlignment="1">
      <alignment horizontal="center"/>
    </xf>
    <xf numFmtId="0" fontId="2" fillId="0" borderId="52" xfId="0" applyFont="1" applyBorder="1" applyAlignment="1">
      <alignment horizontal="center"/>
    </xf>
    <xf numFmtId="0" fontId="4" fillId="2" borderId="32" xfId="0" applyFont="1" applyFill="1" applyBorder="1" applyAlignment="1">
      <alignment horizontal="center" vertical="center"/>
    </xf>
    <xf numFmtId="0" fontId="0" fillId="4" borderId="0" xfId="0" applyFill="1" applyAlignment="1">
      <alignment horizontal="center"/>
    </xf>
    <xf numFmtId="0" fontId="0" fillId="2" borderId="0" xfId="0" applyFill="1"/>
    <xf numFmtId="0" fontId="4" fillId="2" borderId="0" xfId="0" applyFont="1" applyFill="1" applyAlignment="1">
      <alignment horizontal="center" vertical="center"/>
    </xf>
    <xf numFmtId="0" fontId="4" fillId="6" borderId="0" xfId="0" applyFont="1" applyFill="1" applyAlignment="1">
      <alignment horizontal="center" vertical="center"/>
    </xf>
    <xf numFmtId="0" fontId="4" fillId="5" borderId="0" xfId="0" applyFont="1" applyFill="1" applyAlignment="1">
      <alignment horizontal="center" vertical="center"/>
    </xf>
    <xf numFmtId="0" fontId="4" fillId="0" borderId="0" xfId="0" applyFont="1"/>
    <xf numFmtId="0" fontId="4" fillId="2" borderId="0" xfId="0" applyFont="1" applyFill="1" applyAlignment="1" applyProtection="1">
      <alignment wrapText="1"/>
      <protection locked="0"/>
    </xf>
    <xf numFmtId="0" fontId="0" fillId="0" borderId="0" xfId="0" quotePrefix="1" applyAlignment="1" applyProtection="1">
      <alignment horizontal="center"/>
      <protection locked="0"/>
    </xf>
    <xf numFmtId="0" fontId="0" fillId="4" borderId="0" xfId="0" quotePrefix="1" applyFill="1" applyAlignment="1">
      <alignment horizontal="center"/>
    </xf>
    <xf numFmtId="0" fontId="4" fillId="2" borderId="5" xfId="0" applyFont="1" applyFill="1" applyBorder="1" applyAlignment="1" applyProtection="1">
      <alignment horizontal="center" vertical="center"/>
      <protection locked="0"/>
    </xf>
    <xf numFmtId="0" fontId="12" fillId="0" borderId="0" xfId="0" applyFont="1"/>
    <xf numFmtId="0" fontId="4" fillId="4" borderId="0" xfId="0" applyFont="1" applyFill="1" applyAlignment="1">
      <alignment horizontal="center" vertical="center"/>
    </xf>
    <xf numFmtId="0" fontId="4" fillId="7" borderId="0" xfId="0" applyFont="1" applyFill="1" applyAlignment="1">
      <alignment horizontal="center" vertical="center"/>
    </xf>
    <xf numFmtId="0" fontId="13" fillId="7" borderId="0" xfId="0" applyFont="1" applyFill="1" applyAlignment="1">
      <alignment horizontal="center" vertical="center"/>
    </xf>
    <xf numFmtId="0" fontId="0" fillId="2" borderId="0" xfId="0" applyFill="1" applyAlignment="1">
      <alignment horizontal="center"/>
    </xf>
    <xf numFmtId="0" fontId="4" fillId="2" borderId="39" xfId="0"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protection locked="0"/>
    </xf>
    <xf numFmtId="0" fontId="4" fillId="3" borderId="37" xfId="0" applyFont="1" applyFill="1" applyBorder="1" applyAlignment="1" applyProtection="1">
      <alignment horizontal="center" vertical="center"/>
      <protection locked="0"/>
    </xf>
    <xf numFmtId="0" fontId="4" fillId="3" borderId="32" xfId="0" applyFont="1" applyFill="1" applyBorder="1" applyAlignment="1" applyProtection="1">
      <alignment horizontal="center" vertical="center"/>
      <protection locked="0"/>
    </xf>
    <xf numFmtId="0" fontId="4" fillId="3" borderId="24"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4" fillId="3" borderId="29"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9"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protection locked="0"/>
    </xf>
    <xf numFmtId="0" fontId="4" fillId="3" borderId="36" xfId="0" applyFont="1" applyFill="1" applyBorder="1" applyAlignment="1" applyProtection="1">
      <alignment vertical="center"/>
      <protection locked="0"/>
    </xf>
    <xf numFmtId="0" fontId="4" fillId="3" borderId="37" xfId="0" applyFont="1" applyFill="1" applyBorder="1" applyAlignment="1">
      <alignment horizontal="left" vertical="center"/>
    </xf>
    <xf numFmtId="0" fontId="4" fillId="2" borderId="36" xfId="0" applyFont="1" applyFill="1" applyBorder="1" applyAlignment="1" applyProtection="1">
      <alignment vertical="center"/>
      <protection locked="0"/>
    </xf>
    <xf numFmtId="0" fontId="4" fillId="2" borderId="29" xfId="0" applyFont="1" applyFill="1" applyBorder="1" applyAlignment="1" applyProtection="1">
      <alignment vertical="center"/>
      <protection locked="0"/>
    </xf>
    <xf numFmtId="2" fontId="0" fillId="0" borderId="0" xfId="0" applyNumberFormat="1" applyAlignment="1">
      <alignment horizontal="center"/>
    </xf>
    <xf numFmtId="0" fontId="14" fillId="0" borderId="0" xfId="0" applyFont="1"/>
    <xf numFmtId="0" fontId="4" fillId="7" borderId="13" xfId="0" applyFont="1" applyFill="1" applyBorder="1" applyAlignment="1">
      <alignment horizontal="center" vertical="center"/>
    </xf>
    <xf numFmtId="0" fontId="15" fillId="2" borderId="60" xfId="0" applyFont="1"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22"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3" fillId="2" borderId="49" xfId="0" applyFont="1" applyFill="1" applyBorder="1" applyAlignment="1">
      <alignment horizontal="center"/>
    </xf>
    <xf numFmtId="0" fontId="3" fillId="2" borderId="28" xfId="0" applyFont="1" applyFill="1" applyBorder="1" applyAlignment="1">
      <alignment horizontal="center"/>
    </xf>
    <xf numFmtId="0" fontId="3" fillId="2" borderId="50" xfId="0" applyFont="1" applyFill="1" applyBorder="1" applyAlignment="1">
      <alignment horizontal="center"/>
    </xf>
    <xf numFmtId="0" fontId="3" fillId="2" borderId="42" xfId="0" applyFont="1" applyFill="1" applyBorder="1" applyAlignment="1">
      <alignment horizontal="center"/>
    </xf>
    <xf numFmtId="0" fontId="4" fillId="2" borderId="3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1"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2" fillId="2" borderId="4"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3" fillId="2" borderId="56" xfId="0" applyFont="1" applyFill="1" applyBorder="1" applyAlignment="1" applyProtection="1">
      <alignment horizontal="center"/>
      <protection locked="0"/>
    </xf>
    <xf numFmtId="0" fontId="3" fillId="2" borderId="57" xfId="0" applyFont="1" applyFill="1" applyBorder="1" applyAlignment="1" applyProtection="1">
      <alignment horizontal="center"/>
      <protection locked="0"/>
    </xf>
    <xf numFmtId="0" fontId="3" fillId="2" borderId="58" xfId="0" applyFont="1" applyFill="1" applyBorder="1" applyAlignment="1" applyProtection="1">
      <alignment horizontal="center"/>
      <protection locked="0"/>
    </xf>
    <xf numFmtId="0" fontId="3" fillId="2" borderId="59" xfId="0" applyFont="1" applyFill="1" applyBorder="1" applyAlignment="1" applyProtection="1">
      <alignment horizontal="center"/>
      <protection locked="0"/>
    </xf>
    <xf numFmtId="0" fontId="3" fillId="2" borderId="61" xfId="0" applyFont="1" applyFill="1" applyBorder="1" applyAlignment="1" applyProtection="1">
      <alignment horizontal="center"/>
      <protection locked="0"/>
    </xf>
    <xf numFmtId="0" fontId="3" fillId="2" borderId="62" xfId="0" applyFont="1" applyFill="1" applyBorder="1" applyAlignment="1" applyProtection="1">
      <alignment horizontal="center"/>
      <protection locked="0"/>
    </xf>
    <xf numFmtId="0" fontId="3" fillId="2" borderId="53" xfId="0" applyFont="1" applyFill="1" applyBorder="1" applyAlignment="1" applyProtection="1">
      <alignment horizontal="center"/>
      <protection locked="0"/>
    </xf>
    <xf numFmtId="0" fontId="3" fillId="2" borderId="54" xfId="0" applyFont="1" applyFill="1" applyBorder="1" applyAlignment="1" applyProtection="1">
      <alignment horizontal="center"/>
      <protection locked="0"/>
    </xf>
    <xf numFmtId="0" fontId="3" fillId="2" borderId="55" xfId="0" applyFont="1" applyFill="1" applyBorder="1" applyAlignment="1" applyProtection="1">
      <alignment horizontal="center"/>
      <protection locked="0"/>
    </xf>
    <xf numFmtId="0" fontId="2" fillId="0" borderId="2" xfId="0" applyFont="1" applyBorder="1" applyAlignment="1">
      <alignment horizontal="center"/>
    </xf>
    <xf numFmtId="0" fontId="2" fillId="0" borderId="47" xfId="0" applyFont="1" applyBorder="1" applyAlignment="1">
      <alignment horizontal="center"/>
    </xf>
    <xf numFmtId="0" fontId="2" fillId="0" borderId="48" xfId="0" applyFont="1" applyBorder="1" applyAlignment="1">
      <alignment horizontal="center"/>
    </xf>
    <xf numFmtId="0" fontId="0" fillId="8" borderId="1" xfId="0" applyFill="1" applyBorder="1" applyAlignment="1" applyProtection="1">
      <alignment horizontal="center"/>
      <protection locked="0"/>
    </xf>
    <xf numFmtId="0" fontId="0" fillId="8" borderId="2" xfId="0" applyFill="1" applyBorder="1" applyAlignment="1" applyProtection="1">
      <alignment horizontal="center"/>
      <protection locked="0"/>
    </xf>
    <xf numFmtId="0" fontId="0" fillId="8" borderId="3" xfId="0" applyFill="1" applyBorder="1" applyAlignment="1" applyProtection="1">
      <alignment horizontal="center"/>
      <protection locked="0"/>
    </xf>
    <xf numFmtId="0" fontId="2" fillId="2" borderId="1"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30"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4" fillId="9" borderId="39" xfId="0" applyFont="1" applyFill="1" applyBorder="1" applyAlignment="1">
      <alignment horizontal="center" vertical="center" wrapText="1"/>
    </xf>
    <xf numFmtId="0" fontId="4" fillId="9" borderId="40" xfId="0" applyFont="1" applyFill="1" applyBorder="1" applyAlignment="1">
      <alignment horizontal="center" vertical="center" wrapText="1"/>
    </xf>
    <xf numFmtId="0" fontId="3" fillId="2" borderId="51" xfId="0" applyFont="1" applyFill="1" applyBorder="1" applyAlignment="1">
      <alignment horizontal="center"/>
    </xf>
    <xf numFmtId="0" fontId="3" fillId="2" borderId="43" xfId="0" applyFont="1" applyFill="1" applyBorder="1" applyAlignment="1">
      <alignment horizontal="center"/>
    </xf>
    <xf numFmtId="0" fontId="16" fillId="2" borderId="1" xfId="0" applyFont="1" applyFill="1" applyBorder="1" applyAlignment="1" applyProtection="1">
      <alignment horizontal="right" vertical="center"/>
      <protection locked="0"/>
    </xf>
    <xf numFmtId="0" fontId="16" fillId="2" borderId="2" xfId="0" applyFont="1" applyFill="1" applyBorder="1" applyAlignment="1" applyProtection="1">
      <alignment horizontal="right" vertical="center"/>
      <protection locked="0"/>
    </xf>
    <xf numFmtId="0" fontId="16" fillId="2" borderId="3" xfId="0" applyFont="1" applyFill="1" applyBorder="1" applyAlignment="1" applyProtection="1">
      <alignment horizontal="right" vertical="center"/>
      <protection locked="0"/>
    </xf>
    <xf numFmtId="0" fontId="4" fillId="2" borderId="19" xfId="0" applyFont="1" applyFill="1" applyBorder="1" applyAlignment="1">
      <alignment horizontal="center" vertical="center"/>
    </xf>
    <xf numFmtId="0" fontId="4" fillId="2" borderId="63" xfId="0" applyFont="1" applyFill="1" applyBorder="1" applyAlignment="1">
      <alignment horizontal="center" vertical="center"/>
    </xf>
    <xf numFmtId="0" fontId="4" fillId="10" borderId="31" xfId="0" applyFont="1" applyFill="1" applyBorder="1" applyAlignment="1">
      <alignment horizontal="center" vertical="center"/>
    </xf>
    <xf numFmtId="0" fontId="4" fillId="10" borderId="22" xfId="0" applyFont="1" applyFill="1" applyBorder="1" applyAlignment="1">
      <alignment horizontal="center" vertical="center"/>
    </xf>
    <xf numFmtId="0" fontId="4" fillId="10" borderId="12" xfId="0" applyFont="1" applyFill="1" applyBorder="1" applyAlignment="1">
      <alignment horizontal="center" vertical="center"/>
    </xf>
    <xf numFmtId="0" fontId="4" fillId="10" borderId="14" xfId="0" applyFont="1" applyFill="1" applyBorder="1" applyAlignment="1">
      <alignment horizontal="center" vertical="center"/>
    </xf>
  </cellXfs>
  <cellStyles count="2">
    <cellStyle name="Excel Built-in Normal" xfId="1" xr:uid="{00000000-0005-0000-0000-000000000000}"/>
    <cellStyle name="Normal" xfId="0" builtinId="0"/>
  </cellStyles>
  <dxfs count="6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solid">
          <fgColor rgb="FFFBE5D6"/>
          <bgColor rgb="FFFBE5D6"/>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Nata&#231;&#227;o%20FPN\Sincronizada\1.Documentos\Formul&#225;rio%20de%20Inscri&#231;&#227;o%20Nata&#231;&#227;o%20Art&#237;stica%20CNV_Inscri&#231;&#245;es%20Clubes_21-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lha2"/>
      <sheetName val="Provas_Categorias_Atletas_Clube"/>
      <sheetName val="Treinadores e Delegados"/>
      <sheetName val="Ficha de Inscrição"/>
      <sheetName val="Lista Onomástica_Atletas"/>
      <sheetName val="Lista Onomástica_Trein&amp;Acom.Mus"/>
    </sheetNames>
    <sheetDataSet>
      <sheetData sheetId="0"/>
      <sheetData sheetId="1">
        <row r="2">
          <cell r="A2" t="str">
            <v>Figuras</v>
          </cell>
        </row>
        <row r="3">
          <cell r="A3" t="str">
            <v>Solo - Esquema Livre</v>
          </cell>
        </row>
        <row r="4">
          <cell r="A4" t="str">
            <v>Solo - Esquema Livre Masculino</v>
          </cell>
        </row>
        <row r="5">
          <cell r="A5" t="str">
            <v>Dueto - Esquema Técnico</v>
          </cell>
        </row>
        <row r="6">
          <cell r="A6" t="str">
            <v>Dueto - Esquema Livre</v>
          </cell>
        </row>
        <row r="7">
          <cell r="A7" t="str">
            <v>Dueto Misto - Esquema Livre</v>
          </cell>
        </row>
        <row r="8">
          <cell r="A8" t="str">
            <v>Equipa - Esquema Livre</v>
          </cell>
        </row>
        <row r="9">
          <cell r="A9" t="str">
            <v>Combinado</v>
          </cell>
        </row>
      </sheetData>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YBRID" displayName="HYBRID" ref="A14:A20" totalsRowShown="0" headerRowDxfId="62">
  <autoFilter ref="A14:A20" xr:uid="{00000000-0009-0000-0100-000001000000}"/>
  <tableColumns count="1">
    <tableColumn id="1" xr3:uid="{00000000-0010-0000-0000-000001000000}" name="HYBRID"/>
  </tableColumns>
  <tableStyleInfo name="TableStyleLight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9000000}" name="TRE3." displayName="TRE3." ref="D27:D29" totalsRowShown="0">
  <autoFilter ref="D27:D29" xr:uid="{00000000-0009-0000-0100-00000F000000}"/>
  <tableColumns count="1">
    <tableColumn id="1" xr3:uid="{00000000-0010-0000-0900-000001000000}" name="TRE3."/>
  </tableColumns>
  <tableStyleInfo name="TableStyleLight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A000000}" name="TRE4." displayName="TRE4." ref="E27:E29" totalsRowShown="0">
  <autoFilter ref="E27:E29" xr:uid="{00000000-0009-0000-0100-000010000000}"/>
  <tableColumns count="1">
    <tableColumn id="1" xr3:uid="{00000000-0010-0000-0A00-000001000000}" name="TRE4."/>
  </tableColumns>
  <tableStyleInfo name="TableStyleLight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B000000}" name="TRE5." displayName="TRE5." ref="F27:F29" totalsRowShown="0">
  <autoFilter ref="F27:F29" xr:uid="{00000000-0009-0000-0100-000011000000}"/>
  <tableColumns count="1">
    <tableColumn id="1" xr3:uid="{00000000-0010-0000-0B00-000001000000}" name="TRE5."/>
  </tableColumns>
  <tableStyleInfo name="TableStyleLight7"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C000000}" name="HYBRID_A" displayName="HYBRID_A" ref="A8:A10" totalsRowShown="0">
  <autoFilter ref="A8:A10" xr:uid="{00000000-0009-0000-0100-000019000000}"/>
  <tableColumns count="1">
    <tableColumn id="1" xr3:uid="{00000000-0010-0000-0C00-000001000000}" name="HYBRID_A"/>
  </tableColumns>
  <tableStyleInfo name="TableStyleLight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D000000}" name="NM" displayName="NM" ref="B8:B12" totalsRowShown="0">
  <autoFilter ref="B8:B12" xr:uid="{00000000-0009-0000-0100-00001A000000}"/>
  <tableColumns count="1">
    <tableColumn id="1" xr3:uid="{00000000-0010-0000-0D00-000001000000}" name="NM"/>
  </tableColumns>
  <tableStyleInfo name="TableStyleLight3"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E000000}" name="TU" displayName="TU" ref="C8:C11" totalsRowShown="0">
  <autoFilter ref="C8:C11" xr:uid="{00000000-0009-0000-0100-00001B000000}"/>
  <tableColumns count="1">
    <tableColumn id="1" xr3:uid="{00000000-0010-0000-0E00-000001000000}" name="TU"/>
  </tableColumns>
  <tableStyleInfo name="TableStyleLight3"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F000000}" name="ACROB_A" displayName="ACROB_A" ref="E8:E12" totalsRowShown="0">
  <autoFilter ref="E8:E12" xr:uid="{00000000-0009-0000-0100-00001C000000}"/>
  <tableColumns count="1">
    <tableColumn id="1" xr3:uid="{00000000-0010-0000-0F00-000001000000}" name="ACROB_A"/>
  </tableColumns>
  <tableStyleInfo name="TableStyleLight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0000000}" name="HYBRID_B" displayName="HYBRID_B" ref="G8:G13" totalsRowShown="0">
  <autoFilter ref="G8:G13" xr:uid="{00000000-0009-0000-0100-00001D000000}"/>
  <tableColumns count="1">
    <tableColumn id="1" xr3:uid="{00000000-0010-0000-1000-000001000000}" name="HYBRID_B"/>
  </tableColumns>
  <tableStyleInfo name="TableStyleLight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1000000}" name="A" displayName="A" ref="H8:H10" totalsRowShown="0">
  <autoFilter ref="H8:H10" xr:uid="{00000000-0009-0000-0100-00001E000000}"/>
  <tableColumns count="1">
    <tableColumn id="1" xr3:uid="{00000000-0010-0000-1100-000001000000}" name="A"/>
  </tableColumns>
  <tableStyleInfo name="TableStyleLight5"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2000000}" name="PL" displayName="PL" ref="I8:I9" totalsRowShown="0">
  <autoFilter ref="I8:I9" xr:uid="{00000000-0009-0000-0100-00001F000000}"/>
  <tableColumns count="1">
    <tableColumn id="1" xr3:uid="{00000000-0010-0000-1200-000001000000}" name="PL"/>
  </tableColumns>
  <tableStyleInfo name="TableStyleLight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 displayName="T." ref="B15:B24" totalsRowShown="0" headerRowDxfId="61">
  <autoFilter ref="B15:B24" xr:uid="{00000000-0009-0000-0100-000003000000}"/>
  <tableColumns count="1">
    <tableColumn id="1" xr3:uid="{00000000-0010-0000-0100-000001000000}" name="T"/>
  </tableColumns>
  <tableStyleInfo name="TableStyleLight3"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3000000}" name="SY" displayName="SY" ref="J8:J11" totalsRowShown="0">
  <autoFilter ref="J8:J11" xr:uid="{00000000-0009-0000-0100-000020000000}"/>
  <tableColumns count="1">
    <tableColumn id="1" xr3:uid="{00000000-0010-0000-1300-000001000000}" name="SY"/>
  </tableColumns>
  <tableStyleInfo name="TableStyleLight5"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4000000}" name="PC" displayName="PC" ref="K8:K14" totalsRowShown="0">
  <autoFilter ref="K8:K14" xr:uid="{00000000-0009-0000-0100-000021000000}"/>
  <tableColumns count="1">
    <tableColumn id="1" xr3:uid="{00000000-0010-0000-1400-000001000000}" name="PC"/>
  </tableColumns>
  <tableStyleInfo name="TableStyleLight5"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R" displayName="TR" ref="L8:L9" totalsRowShown="0">
  <autoFilter ref="L8:L9" xr:uid="{00000000-0009-0000-0100-000014000000}"/>
  <tableColumns count="1">
    <tableColumn id="1" xr3:uid="{00000000-0010-0000-1500-000001000000}" name="TR"/>
  </tableColumns>
  <tableStyleInfo name="TableStyleLight5"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6000000}" name="ACROB_B" displayName="ACROB_B" ref="N8:N12" totalsRowShown="0">
  <autoFilter ref="N8:N12" xr:uid="{00000000-0009-0000-0100-000002000000}"/>
  <tableColumns count="1">
    <tableColumn id="1" xr3:uid="{00000000-0010-0000-1600-000001000000}" name="ACROB_B"/>
  </tableColumns>
  <tableStyleInfo name="TableStyleLight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3A57166-C9C6-49D2-BD89-17DE7AC4ACAA}" name="HYBRID_D" displayName="HYBRID_D" ref="P8:P11" totalsRowShown="0">
  <autoFilter ref="P8:P11" xr:uid="{A3A57166-C9C6-49D2-BD89-17DE7AC4ACAA}"/>
  <tableColumns count="1">
    <tableColumn id="1" xr3:uid="{A6173B6D-9B4C-43DD-91FE-C2D75C2649E8}" name="HYBRID_D"/>
  </tableColumns>
  <tableStyleInfo name="TableStyleMedium6"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9EAF714-0B51-48CE-8D65-9F379ECE36E3}" name="C_Mais." displayName="C_Mais." ref="G15:G21" totalsRowShown="0">
  <autoFilter ref="G15:G21" xr:uid="{A9EAF714-0B51-48CE-8D65-9F379ECE36E3}"/>
  <tableColumns count="1">
    <tableColumn id="1" xr3:uid="{DF9FF8AA-927D-458F-B705-47BB61377DE7}" name="C_Mais."/>
  </tableColumns>
  <tableStyleInfo name="TableStyleLight4"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7000000}" name="Competição" displayName="Competição" ref="A2:A5" totalsRowShown="0">
  <autoFilter ref="A2:A5" xr:uid="{00000000-0009-0000-0100-000022000000}"/>
  <tableColumns count="1">
    <tableColumn id="1" xr3:uid="{00000000-0010-0000-1700-000001000000}" name="COMPETIÇÃO"/>
  </tableColumns>
  <tableStyleInfo name="TableStyleLight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8000000}" name="CNFET" displayName="CNFET" ref="A7:A11" totalsRowShown="0">
  <autoFilter ref="A7:A11" xr:uid="{00000000-0009-0000-0100-000023000000}"/>
  <tableColumns count="1">
    <tableColumn id="1" xr3:uid="{00000000-0010-0000-1800-000001000000}" name="CNFET"/>
  </tableColumns>
  <tableStyleInfo name="TableStyleLight3"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9000000}" name="CNI_NART" displayName="CNI_NART" ref="A15:A31" totalsRowShown="0">
  <autoFilter ref="A15:A31" xr:uid="{00000000-0009-0000-0100-000024000000}"/>
  <tableColumns count="1">
    <tableColumn id="1" xr3:uid="{00000000-0010-0000-1900-000001000000}" name="CNI_NART"/>
  </tableColumns>
  <tableStyleInfo name="TableStyleLight5"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A000000}" name="CNV_NART" displayName="CNV_NART" ref="A33:A45" totalsRowShown="0">
  <autoFilter ref="A33:A45" xr:uid="{00000000-0009-0000-0100-000025000000}"/>
  <tableColumns count="1">
    <tableColumn id="1" xr3:uid="{00000000-0010-0000-1A00-000001000000}" name="CNV_NART"/>
  </tableColumns>
  <tableStyleInfo name="TableStyleLight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R." displayName="R." ref="C15:C24" totalsRowShown="0" headerRowDxfId="60">
  <autoFilter ref="C15:C24" xr:uid="{00000000-0009-0000-0100-000004000000}"/>
  <tableColumns count="1">
    <tableColumn id="1" xr3:uid="{00000000-0010-0000-0200-000001000000}" name="R"/>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F." displayName="F." ref="D15:D21" totalsRowShown="0" headerRowDxfId="59">
  <autoFilter ref="D15:D21" xr:uid="{00000000-0009-0000-0100-000005000000}"/>
  <tableColumns count="1">
    <tableColumn id="1" xr3:uid="{00000000-0010-0000-0300-000001000000}" name="F"/>
  </tableColumns>
  <tableStyleInfo name="TableStyleLight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AW." displayName="AW." ref="E15:E22" totalsRowShown="0" headerRowDxfId="58">
  <autoFilter ref="E15:E22" xr:uid="{00000000-0009-0000-0100-000006000000}"/>
  <tableColumns count="1">
    <tableColumn id="1" xr3:uid="{00000000-0010-0000-0400-000001000000}" name="AW"/>
  </tableColumns>
  <tableStyleInfo name="TableStyleLight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C." displayName="C." ref="F15:F21" totalsRowShown="0" headerRowDxfId="57">
  <autoFilter ref="F15:F21" xr:uid="{00000000-0009-0000-0100-000007000000}"/>
  <tableColumns count="1">
    <tableColumn id="1" xr3:uid="{00000000-0010-0000-0500-000001000000}" name="C"/>
  </tableColumns>
  <tableStyleInfo name="TableStyleLight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RE" displayName="TRE" ref="A26:A31" totalsRowShown="0" headerRowDxfId="56">
  <autoFilter ref="A26:A31" xr:uid="{00000000-0009-0000-0100-000008000000}"/>
  <tableColumns count="1">
    <tableColumn id="1" xr3:uid="{00000000-0010-0000-0600-000001000000}" name="TRE"/>
  </tableColumns>
  <tableStyleInfo name="TableStyleLight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7000000}" name="TRE1." displayName="TRE1." ref="B27:B29" totalsRowShown="0">
  <autoFilter ref="B27:B29" xr:uid="{00000000-0009-0000-0100-00000D000000}"/>
  <tableColumns count="1">
    <tableColumn id="1" xr3:uid="{00000000-0010-0000-0700-000001000000}" name="TRE1."/>
  </tableColumns>
  <tableStyleInfo name="TableStyleLight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8000000}" name="TRE2." displayName="TRE2." ref="C27:C29" totalsRowShown="0">
  <autoFilter ref="C27:C29" xr:uid="{00000000-0009-0000-0100-00000E000000}"/>
  <tableColumns count="1">
    <tableColumn id="1" xr3:uid="{00000000-0010-0000-0800-000001000000}" name="TRE2."/>
  </tableColumns>
  <tableStyleInfo name="TableStyleLight4"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table" Target="../tables/table26.xml"/><Relationship Id="rId1" Type="http://schemas.openxmlformats.org/officeDocument/2006/relationships/printerSettings" Target="../printerSettings/printerSettings3.bin"/><Relationship Id="rId5" Type="http://schemas.openxmlformats.org/officeDocument/2006/relationships/table" Target="../tables/table29.xml"/><Relationship Id="rId4" Type="http://schemas.openxmlformats.org/officeDocument/2006/relationships/table" Target="../tables/table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J580"/>
  <sheetViews>
    <sheetView tabSelected="1" zoomScale="80" zoomScaleNormal="80" zoomScaleSheetLayoutView="50" zoomScalePageLayoutView="80" workbookViewId="0">
      <selection activeCell="AV36" sqref="AV36"/>
    </sheetView>
  </sheetViews>
  <sheetFormatPr defaultColWidth="9.140625" defaultRowHeight="15" x14ac:dyDescent="0.25"/>
  <cols>
    <col min="1" max="1" width="11" style="38" customWidth="1"/>
    <col min="2" max="2" width="13.7109375" style="38" customWidth="1"/>
    <col min="3" max="3" width="10.85546875" style="38" hidden="1" customWidth="1"/>
    <col min="4" max="4" width="10.85546875" style="38" customWidth="1"/>
    <col min="5" max="5" width="11.7109375" style="38" bestFit="1" customWidth="1"/>
    <col min="6" max="6" width="13.42578125" style="38" customWidth="1"/>
    <col min="7" max="7" width="15.140625" style="38" customWidth="1"/>
    <col min="8" max="8" width="8.42578125" style="12" bestFit="1" customWidth="1"/>
    <col min="9" max="15" width="6.7109375" style="12" customWidth="1"/>
    <col min="16" max="16" width="12.7109375" style="12" hidden="1" customWidth="1"/>
    <col min="17" max="17" width="9.85546875" style="12" hidden="1" customWidth="1"/>
    <col min="18" max="23" width="6.7109375" style="38" customWidth="1"/>
    <col min="24" max="24" width="9.85546875" style="38" hidden="1" customWidth="1"/>
    <col min="25" max="25" width="12.85546875" style="38" hidden="1" customWidth="1"/>
    <col min="26" max="26" width="9.140625" style="38"/>
    <col min="27" max="27" width="9.140625" style="60"/>
    <col min="28" max="28" width="6.42578125" style="60" hidden="1" customWidth="1"/>
    <col min="29" max="36" width="5.28515625" style="60" hidden="1" customWidth="1"/>
    <col min="37" max="44" width="2.140625" style="60" hidden="1" customWidth="1"/>
    <col min="45" max="45" width="18.42578125" style="73" hidden="1" customWidth="1"/>
    <col min="46" max="46" width="8.42578125" style="60" hidden="1" customWidth="1"/>
    <col min="47" max="47" width="9.140625" style="60" hidden="1" customWidth="1"/>
    <col min="48" max="48" width="9.140625" style="60" customWidth="1"/>
    <col min="49" max="56" width="9.140625" style="60"/>
    <col min="57" max="140" width="9.140625" style="35"/>
    <col min="141" max="16384" width="9.140625" style="38"/>
  </cols>
  <sheetData>
    <row r="1" spans="1:56" ht="30" customHeight="1" thickBot="1" x14ac:dyDescent="0.3">
      <c r="A1" s="93" t="s">
        <v>1604</v>
      </c>
      <c r="B1" s="94"/>
      <c r="C1" s="94"/>
      <c r="D1" s="94"/>
      <c r="E1" s="94"/>
      <c r="F1" s="94"/>
      <c r="G1" s="94"/>
      <c r="H1" s="94"/>
      <c r="I1" s="94"/>
      <c r="J1" s="94"/>
      <c r="K1" s="94"/>
      <c r="L1" s="94"/>
      <c r="M1" s="94"/>
      <c r="N1" s="94"/>
      <c r="O1" s="94"/>
      <c r="P1" s="94"/>
      <c r="Q1" s="94"/>
      <c r="R1" s="94"/>
      <c r="S1" s="94"/>
      <c r="T1" s="94"/>
      <c r="U1" s="94"/>
      <c r="V1" s="94"/>
      <c r="W1" s="94"/>
      <c r="X1" s="94"/>
      <c r="Y1" s="94"/>
      <c r="Z1" s="95"/>
    </row>
    <row r="2" spans="1:56" s="35" customFormat="1" ht="15.75" thickBot="1" x14ac:dyDescent="0.3">
      <c r="H2" s="36"/>
      <c r="I2" s="36"/>
      <c r="J2" s="36"/>
      <c r="K2" s="36"/>
      <c r="L2" s="36"/>
      <c r="M2" s="36"/>
      <c r="N2" s="36"/>
      <c r="O2" s="36"/>
      <c r="P2" s="36"/>
      <c r="Q2" s="36"/>
      <c r="AA2" s="60"/>
      <c r="AB2" s="60"/>
      <c r="AC2" s="60"/>
      <c r="AD2" s="60"/>
      <c r="AE2" s="60"/>
      <c r="AF2" s="60"/>
      <c r="AG2" s="60"/>
      <c r="AH2" s="60"/>
      <c r="AI2" s="60"/>
      <c r="AJ2" s="60"/>
      <c r="AK2" s="60"/>
      <c r="AL2" s="60"/>
      <c r="AM2" s="60"/>
      <c r="AN2" s="60"/>
      <c r="AO2" s="60"/>
      <c r="AP2" s="60"/>
      <c r="AQ2" s="60"/>
      <c r="AR2" s="60"/>
      <c r="AS2" s="73"/>
      <c r="AT2" s="60"/>
      <c r="AU2" s="60"/>
      <c r="AV2" s="60"/>
      <c r="AW2" s="60"/>
      <c r="AX2" s="60"/>
      <c r="AY2" s="60"/>
      <c r="AZ2" s="60"/>
      <c r="BA2" s="60"/>
      <c r="BB2" s="60"/>
      <c r="BC2" s="60"/>
      <c r="BD2" s="60"/>
    </row>
    <row r="3" spans="1:56" s="35" customFormat="1" ht="30" customHeight="1" thickBot="1" x14ac:dyDescent="0.3">
      <c r="A3" s="114" t="s">
        <v>1605</v>
      </c>
      <c r="B3" s="115"/>
      <c r="D3" s="116"/>
      <c r="E3" s="117"/>
      <c r="F3" s="117"/>
      <c r="G3" s="117"/>
      <c r="H3" s="117"/>
      <c r="I3" s="117"/>
      <c r="J3" s="117"/>
      <c r="K3" s="117"/>
      <c r="L3" s="117"/>
      <c r="M3" s="117"/>
      <c r="N3" s="117"/>
      <c r="O3" s="117"/>
      <c r="P3" s="117"/>
      <c r="Q3" s="117"/>
      <c r="R3" s="117"/>
      <c r="S3" s="117"/>
      <c r="T3" s="117"/>
      <c r="U3" s="117"/>
      <c r="V3" s="117"/>
      <c r="W3" s="117"/>
      <c r="X3" s="117"/>
      <c r="Y3" s="117"/>
      <c r="Z3" s="118"/>
      <c r="AA3" s="60"/>
      <c r="AB3" s="60"/>
      <c r="AC3" s="60"/>
      <c r="AD3" s="60"/>
      <c r="AE3" s="60"/>
      <c r="AF3" s="60"/>
      <c r="AG3" s="60"/>
      <c r="AH3" s="60"/>
      <c r="AI3" s="60"/>
      <c r="AJ3" s="60"/>
      <c r="AK3" s="60"/>
      <c r="AL3" s="60"/>
      <c r="AM3" s="60"/>
      <c r="AN3" s="60"/>
      <c r="AO3" s="60"/>
      <c r="AP3" s="60"/>
      <c r="AQ3" s="60"/>
      <c r="AR3" s="60"/>
      <c r="AS3" s="73"/>
      <c r="AT3" s="60"/>
      <c r="AU3" s="60"/>
      <c r="AV3" s="60"/>
      <c r="AW3" s="60"/>
      <c r="AX3" s="60"/>
      <c r="AY3" s="60"/>
      <c r="AZ3" s="60"/>
      <c r="BA3" s="60"/>
      <c r="BB3" s="60"/>
      <c r="BC3" s="60"/>
      <c r="BD3" s="60"/>
    </row>
    <row r="4" spans="1:56" s="35" customFormat="1" ht="30" customHeight="1" thickBot="1" x14ac:dyDescent="0.3">
      <c r="A4" s="114" t="s">
        <v>1606</v>
      </c>
      <c r="B4" s="115"/>
      <c r="C4" s="65" t="str">
        <f>IF(K4=COMPETIÇÕES!C5,COMPETIÇÕES!C6,IF(K4=COMPETIÇÕES!D5,COMPETIÇÕES!D6,IF(K4=COMPETIÇÕES!E5,COMPETIÇÕES!E6,IF(K4=COMPETIÇÕES!F5,COMPETIÇÕES!F6,IF(K4=COMPETIÇÕES!G5,COMPETIÇÕES!G6,IF(K4=COMPETIÇÕES!H5,COMPETIÇÕES!H6,IF(K4=COMPETIÇÕES!I5,COMPETIÇÕES!I6,IF(K4=COMPETIÇÕES!J5,COMPETIÇÕES!J6,IF(K4=COMPETIÇÕES!K5,COMPETIÇÕES!K6,IF(K4=COMPETIÇÕES!L5,COMPETIÇÕES!L6,IF(K4=COMPETIÇÕES!M5,COMPETIÇÕES!M6,IF(K4=COMPETIÇÕES!N5,COMPETIÇÕES!N6,IF(K4=COMPETIÇÕES!O5,COMPETIÇÕES!O6,IF(K4=COMPETIÇÕES!P5,COMPETIÇÕES!P6,IF(K4=COMPETIÇÕES!Q5,COMPETIÇÕES!Q6,IF(K4=COMPETIÇÕES!R5,COMPETIÇÕES!R6,IF(K4=COMPETIÇÕES!S5,COMPETIÇÕES!S6,IF(K4=COMPETIÇÕES!T5,COMPETIÇÕES!T6,""))))))))))))))))))</f>
        <v/>
      </c>
      <c r="D4" s="105"/>
      <c r="E4" s="106"/>
      <c r="F4" s="106"/>
      <c r="G4" s="106"/>
      <c r="H4" s="107"/>
      <c r="I4" s="119" t="s">
        <v>1608</v>
      </c>
      <c r="J4" s="120"/>
      <c r="K4" s="105"/>
      <c r="L4" s="106"/>
      <c r="M4" s="106"/>
      <c r="N4" s="106"/>
      <c r="O4" s="106"/>
      <c r="P4" s="106"/>
      <c r="Q4" s="106"/>
      <c r="R4" s="106"/>
      <c r="S4" s="106"/>
      <c r="T4" s="106"/>
      <c r="U4" s="106"/>
      <c r="V4" s="106"/>
      <c r="W4" s="106"/>
      <c r="X4" s="106"/>
      <c r="Y4" s="106"/>
      <c r="Z4" s="107"/>
      <c r="AA4" s="60"/>
      <c r="AB4" s="60"/>
      <c r="AC4" s="60"/>
      <c r="AD4" s="60"/>
      <c r="AE4" s="60"/>
      <c r="AF4" s="60"/>
      <c r="AG4" s="60"/>
      <c r="AH4" s="60"/>
      <c r="AI4" s="60"/>
      <c r="AJ4" s="60"/>
      <c r="AK4" s="60"/>
      <c r="AL4" s="60"/>
      <c r="AM4" s="60"/>
      <c r="AN4" s="60"/>
      <c r="AO4" s="60"/>
      <c r="AP4" s="60"/>
      <c r="AQ4" s="60"/>
      <c r="AR4" s="60"/>
      <c r="AS4" s="73"/>
      <c r="AT4" s="60"/>
      <c r="AU4" s="60"/>
      <c r="AV4" s="60"/>
      <c r="AW4" s="60"/>
      <c r="AX4" s="60"/>
      <c r="AY4" s="60"/>
      <c r="AZ4" s="60"/>
      <c r="BA4" s="60"/>
      <c r="BB4" s="60"/>
      <c r="BC4" s="60"/>
      <c r="BD4" s="60"/>
    </row>
    <row r="5" spans="1:56" s="35" customFormat="1" x14ac:dyDescent="0.25">
      <c r="A5" s="108" t="s">
        <v>1607</v>
      </c>
      <c r="B5" s="109"/>
      <c r="C5" s="37" t="str">
        <f>IF($C$4="Dueto","Dueto",IF($C$4="Dueto Misto","Dueto",""))</f>
        <v/>
      </c>
      <c r="D5" s="99"/>
      <c r="E5" s="100"/>
      <c r="F5" s="127"/>
      <c r="G5" s="128"/>
      <c r="H5" s="128"/>
      <c r="I5" s="128"/>
      <c r="J5" s="128"/>
      <c r="K5" s="128"/>
      <c r="L5" s="128"/>
      <c r="M5" s="128"/>
      <c r="N5" s="128"/>
      <c r="O5" s="128"/>
      <c r="P5" s="128"/>
      <c r="Q5" s="128"/>
      <c r="R5" s="128"/>
      <c r="S5" s="128"/>
      <c r="T5" s="128"/>
      <c r="U5" s="128"/>
      <c r="V5" s="128"/>
      <c r="W5" s="128"/>
      <c r="X5" s="128"/>
      <c r="Y5" s="128"/>
      <c r="Z5" s="129"/>
      <c r="AA5" s="60"/>
      <c r="AB5" s="60"/>
      <c r="AC5" s="60"/>
      <c r="AD5" s="60"/>
      <c r="AE5" s="60"/>
      <c r="AF5" s="60"/>
      <c r="AG5" s="60"/>
      <c r="AH5" s="60"/>
      <c r="AI5" s="60"/>
      <c r="AJ5" s="60"/>
      <c r="AK5" s="60"/>
      <c r="AL5" s="60"/>
      <c r="AM5" s="60"/>
      <c r="AN5" s="60"/>
      <c r="AO5" s="60"/>
      <c r="AP5" s="60"/>
      <c r="AQ5" s="60"/>
      <c r="AR5" s="60"/>
      <c r="AS5" s="73"/>
      <c r="AT5" s="60"/>
      <c r="AU5" s="60"/>
      <c r="AV5" s="60"/>
      <c r="AW5" s="60"/>
      <c r="AX5" s="60"/>
      <c r="AY5" s="60"/>
      <c r="AZ5" s="60"/>
      <c r="BA5" s="60"/>
      <c r="BB5" s="60"/>
      <c r="BC5" s="60"/>
      <c r="BD5" s="60"/>
    </row>
    <row r="6" spans="1:56" s="35" customFormat="1" x14ac:dyDescent="0.25">
      <c r="A6" s="110"/>
      <c r="B6" s="111"/>
      <c r="D6" s="101"/>
      <c r="E6" s="102"/>
      <c r="F6" s="130"/>
      <c r="G6" s="131"/>
      <c r="H6" s="131"/>
      <c r="I6" s="131"/>
      <c r="J6" s="131"/>
      <c r="K6" s="131"/>
      <c r="L6" s="131"/>
      <c r="M6" s="131"/>
      <c r="N6" s="131"/>
      <c r="O6" s="131"/>
      <c r="P6" s="131"/>
      <c r="Q6" s="131"/>
      <c r="R6" s="131"/>
      <c r="S6" s="131"/>
      <c r="T6" s="131"/>
      <c r="U6" s="131"/>
      <c r="V6" s="131"/>
      <c r="W6" s="131"/>
      <c r="X6" s="131"/>
      <c r="Y6" s="131"/>
      <c r="Z6" s="132"/>
      <c r="AA6" s="60"/>
      <c r="AB6" s="60"/>
      <c r="AC6" s="60"/>
      <c r="AD6" s="60"/>
      <c r="AE6" s="60"/>
      <c r="AF6" s="60"/>
      <c r="AG6" s="60"/>
      <c r="AH6" s="60"/>
      <c r="AI6" s="60"/>
      <c r="AJ6" s="60"/>
      <c r="AK6" s="60"/>
      <c r="AL6" s="60"/>
      <c r="AM6" s="60"/>
      <c r="AN6" s="60"/>
      <c r="AO6" s="60"/>
      <c r="AP6" s="60"/>
      <c r="AQ6" s="60"/>
      <c r="AR6" s="60"/>
      <c r="AS6" s="73"/>
      <c r="AT6" s="60"/>
      <c r="AU6" s="60"/>
      <c r="AV6" s="60"/>
      <c r="AW6" s="60"/>
      <c r="AX6" s="60"/>
      <c r="AY6" s="60"/>
      <c r="AZ6" s="60"/>
      <c r="BA6" s="60"/>
      <c r="BB6" s="60"/>
      <c r="BC6" s="60"/>
      <c r="BD6" s="60"/>
    </row>
    <row r="7" spans="1:56" s="35" customFormat="1" x14ac:dyDescent="0.25">
      <c r="A7" s="110"/>
      <c r="B7" s="111"/>
      <c r="D7" s="101"/>
      <c r="E7" s="102"/>
      <c r="F7" s="130"/>
      <c r="G7" s="131"/>
      <c r="H7" s="131"/>
      <c r="I7" s="131"/>
      <c r="J7" s="131"/>
      <c r="K7" s="131"/>
      <c r="L7" s="131"/>
      <c r="M7" s="131"/>
      <c r="N7" s="131"/>
      <c r="O7" s="131"/>
      <c r="P7" s="131"/>
      <c r="Q7" s="131"/>
      <c r="R7" s="131"/>
      <c r="S7" s="131"/>
      <c r="T7" s="131"/>
      <c r="U7" s="131"/>
      <c r="V7" s="131"/>
      <c r="W7" s="131"/>
      <c r="X7" s="131"/>
      <c r="Y7" s="131"/>
      <c r="Z7" s="132"/>
      <c r="AA7" s="60"/>
      <c r="AB7" s="60"/>
      <c r="AC7" s="60"/>
      <c r="AD7" s="60"/>
      <c r="AE7" s="60"/>
      <c r="AF7" s="60"/>
      <c r="AG7" s="60"/>
      <c r="AH7" s="60"/>
      <c r="AI7" s="60"/>
      <c r="AJ7" s="60"/>
      <c r="AK7" s="60"/>
      <c r="AL7" s="60"/>
      <c r="AM7" s="60"/>
      <c r="AN7" s="60"/>
      <c r="AO7" s="60"/>
      <c r="AP7" s="60"/>
      <c r="AQ7" s="60"/>
      <c r="AR7" s="60"/>
      <c r="AS7" s="73"/>
      <c r="AT7" s="60"/>
      <c r="AU7" s="60"/>
      <c r="AV7" s="60"/>
      <c r="AW7" s="60"/>
      <c r="AX7" s="60"/>
      <c r="AY7" s="60"/>
      <c r="AZ7" s="60"/>
      <c r="BA7" s="60"/>
      <c r="BB7" s="60"/>
      <c r="BC7" s="60"/>
      <c r="BD7" s="60"/>
    </row>
    <row r="8" spans="1:56" s="35" customFormat="1" x14ac:dyDescent="0.25">
      <c r="A8" s="110"/>
      <c r="B8" s="111"/>
      <c r="D8" s="101"/>
      <c r="E8" s="102"/>
      <c r="F8" s="130"/>
      <c r="G8" s="131"/>
      <c r="H8" s="131"/>
      <c r="I8" s="131"/>
      <c r="J8" s="131"/>
      <c r="K8" s="131"/>
      <c r="L8" s="131"/>
      <c r="M8" s="131"/>
      <c r="N8" s="131"/>
      <c r="O8" s="131"/>
      <c r="P8" s="131"/>
      <c r="Q8" s="131"/>
      <c r="R8" s="131"/>
      <c r="S8" s="131"/>
      <c r="T8" s="131"/>
      <c r="U8" s="131"/>
      <c r="V8" s="131"/>
      <c r="W8" s="131"/>
      <c r="X8" s="131"/>
      <c r="Y8" s="131"/>
      <c r="Z8" s="132"/>
      <c r="AA8" s="60"/>
      <c r="AB8" s="60"/>
      <c r="AC8" s="60"/>
      <c r="AD8" s="60"/>
      <c r="AE8" s="60"/>
      <c r="AF8" s="60"/>
      <c r="AG8" s="60"/>
      <c r="AH8" s="60"/>
      <c r="AI8" s="60"/>
      <c r="AJ8" s="60"/>
      <c r="AK8" s="60"/>
      <c r="AL8" s="60"/>
      <c r="AM8" s="60"/>
      <c r="AN8" s="60"/>
      <c r="AO8" s="60"/>
      <c r="AP8" s="60"/>
      <c r="AQ8" s="60"/>
      <c r="AR8" s="60"/>
      <c r="AS8" s="73"/>
      <c r="AT8" s="60"/>
      <c r="AU8" s="60"/>
      <c r="AV8" s="60"/>
      <c r="AW8" s="60"/>
      <c r="AX8" s="60"/>
      <c r="AY8" s="60"/>
      <c r="AZ8" s="60"/>
      <c r="BA8" s="60"/>
      <c r="BB8" s="60"/>
      <c r="BC8" s="60"/>
      <c r="BD8" s="60"/>
    </row>
    <row r="9" spans="1:56" s="35" customFormat="1" x14ac:dyDescent="0.25">
      <c r="A9" s="110"/>
      <c r="B9" s="111"/>
      <c r="D9" s="101"/>
      <c r="E9" s="102"/>
      <c r="F9" s="130"/>
      <c r="G9" s="131"/>
      <c r="H9" s="131"/>
      <c r="I9" s="131"/>
      <c r="J9" s="131"/>
      <c r="K9" s="131"/>
      <c r="L9" s="131"/>
      <c r="M9" s="131"/>
      <c r="N9" s="131"/>
      <c r="O9" s="131"/>
      <c r="P9" s="131"/>
      <c r="Q9" s="131"/>
      <c r="R9" s="131"/>
      <c r="S9" s="131"/>
      <c r="T9" s="131"/>
      <c r="U9" s="131"/>
      <c r="V9" s="131"/>
      <c r="W9" s="131"/>
      <c r="X9" s="131"/>
      <c r="Y9" s="131"/>
      <c r="Z9" s="132"/>
      <c r="AA9" s="60"/>
      <c r="AB9" s="60"/>
      <c r="AC9" s="60"/>
      <c r="AD9" s="60"/>
      <c r="AE9" s="60"/>
      <c r="AF9" s="60"/>
      <c r="AG9" s="60"/>
      <c r="AH9" s="60"/>
      <c r="AI9" s="60"/>
      <c r="AJ9" s="60"/>
      <c r="AK9" s="60"/>
      <c r="AL9" s="60"/>
      <c r="AM9" s="60"/>
      <c r="AN9" s="60"/>
      <c r="AO9" s="60"/>
      <c r="AP9" s="60"/>
      <c r="AQ9" s="60"/>
      <c r="AR9" s="60"/>
      <c r="AS9" s="73"/>
      <c r="AT9" s="60"/>
      <c r="AU9" s="60"/>
      <c r="AV9" s="60"/>
      <c r="AW9" s="60"/>
      <c r="AX9" s="60"/>
      <c r="AY9" s="60"/>
      <c r="AZ9" s="60"/>
      <c r="BA9" s="60"/>
      <c r="BB9" s="60"/>
      <c r="BC9" s="60"/>
      <c r="BD9" s="60"/>
    </row>
    <row r="10" spans="1:56" s="35" customFormat="1" x14ac:dyDescent="0.25">
      <c r="A10" s="110"/>
      <c r="B10" s="111"/>
      <c r="D10" s="101"/>
      <c r="E10" s="102"/>
      <c r="F10" s="130"/>
      <c r="G10" s="131"/>
      <c r="H10" s="131"/>
      <c r="I10" s="131"/>
      <c r="J10" s="131"/>
      <c r="K10" s="131"/>
      <c r="L10" s="131"/>
      <c r="M10" s="131"/>
      <c r="N10" s="131"/>
      <c r="O10" s="131"/>
      <c r="P10" s="131"/>
      <c r="Q10" s="131"/>
      <c r="R10" s="131"/>
      <c r="S10" s="131"/>
      <c r="T10" s="131"/>
      <c r="U10" s="131"/>
      <c r="V10" s="131"/>
      <c r="W10" s="131"/>
      <c r="X10" s="131"/>
      <c r="Y10" s="131"/>
      <c r="Z10" s="132"/>
      <c r="AA10" s="60"/>
      <c r="AB10" s="60"/>
      <c r="AC10" s="60"/>
      <c r="AD10" s="60"/>
      <c r="AE10" s="60"/>
      <c r="AF10" s="60"/>
      <c r="AG10" s="60"/>
      <c r="AH10" s="60"/>
      <c r="AI10" s="60"/>
      <c r="AJ10" s="60"/>
      <c r="AK10" s="60"/>
      <c r="AL10" s="60"/>
      <c r="AM10" s="60"/>
      <c r="AN10" s="60"/>
      <c r="AO10" s="60"/>
      <c r="AP10" s="60"/>
      <c r="AQ10" s="60"/>
      <c r="AR10" s="60"/>
      <c r="AS10" s="73"/>
      <c r="AT10" s="60"/>
      <c r="AU10" s="60"/>
      <c r="AV10" s="60"/>
      <c r="AW10" s="60"/>
      <c r="AX10" s="60"/>
      <c r="AY10" s="60"/>
      <c r="AZ10" s="60"/>
      <c r="BA10" s="60"/>
      <c r="BB10" s="60"/>
      <c r="BC10" s="60"/>
      <c r="BD10" s="60"/>
    </row>
    <row r="11" spans="1:56" s="35" customFormat="1" ht="15" customHeight="1" x14ac:dyDescent="0.25">
      <c r="A11" s="110"/>
      <c r="B11" s="111"/>
      <c r="D11" s="101"/>
      <c r="E11" s="102"/>
      <c r="F11" s="130"/>
      <c r="G11" s="131"/>
      <c r="H11" s="131"/>
      <c r="I11" s="131"/>
      <c r="J11" s="131"/>
      <c r="K11" s="131"/>
      <c r="L11" s="131"/>
      <c r="M11" s="131"/>
      <c r="N11" s="131"/>
      <c r="O11" s="131"/>
      <c r="P11" s="131"/>
      <c r="Q11" s="131"/>
      <c r="R11" s="131"/>
      <c r="S11" s="131"/>
      <c r="T11" s="131"/>
      <c r="U11" s="131"/>
      <c r="V11" s="131"/>
      <c r="W11" s="131"/>
      <c r="X11" s="131"/>
      <c r="Y11" s="131"/>
      <c r="Z11" s="132"/>
      <c r="AA11" s="60"/>
      <c r="AB11" s="60"/>
      <c r="AC11" s="60"/>
      <c r="AD11" s="60"/>
      <c r="AE11" s="60"/>
      <c r="AF11" s="60"/>
      <c r="AG11" s="60"/>
      <c r="AH11" s="60"/>
      <c r="AI11" s="60"/>
      <c r="AJ11" s="60"/>
      <c r="AK11" s="60"/>
      <c r="AL11" s="60"/>
      <c r="AM11" s="60"/>
      <c r="AN11" s="60"/>
      <c r="AO11" s="60"/>
      <c r="AP11" s="60"/>
      <c r="AQ11" s="60"/>
      <c r="AR11" s="60"/>
      <c r="AS11" s="73"/>
      <c r="AT11" s="60"/>
      <c r="AU11" s="60"/>
      <c r="AV11" s="60"/>
      <c r="AW11" s="60"/>
      <c r="AX11" s="60"/>
      <c r="AY11" s="60"/>
      <c r="AZ11" s="60"/>
      <c r="BA11" s="60"/>
      <c r="BB11" s="60"/>
      <c r="BC11" s="60"/>
      <c r="BD11" s="60"/>
    </row>
    <row r="12" spans="1:56" s="35" customFormat="1" x14ac:dyDescent="0.25">
      <c r="A12" s="110"/>
      <c r="B12" s="111"/>
      <c r="D12" s="101"/>
      <c r="E12" s="102"/>
      <c r="F12" s="130"/>
      <c r="G12" s="131"/>
      <c r="H12" s="131"/>
      <c r="I12" s="131"/>
      <c r="J12" s="131"/>
      <c r="K12" s="131"/>
      <c r="L12" s="131"/>
      <c r="M12" s="131"/>
      <c r="N12" s="131"/>
      <c r="O12" s="131"/>
      <c r="P12" s="131"/>
      <c r="Q12" s="131"/>
      <c r="R12" s="131"/>
      <c r="S12" s="131"/>
      <c r="T12" s="131"/>
      <c r="U12" s="131"/>
      <c r="V12" s="131"/>
      <c r="W12" s="131"/>
      <c r="X12" s="131"/>
      <c r="Y12" s="131"/>
      <c r="Z12" s="132"/>
      <c r="AA12" s="60"/>
      <c r="AB12" s="60"/>
      <c r="AC12" s="60"/>
      <c r="AD12" s="60"/>
      <c r="AE12" s="60"/>
      <c r="AF12" s="60"/>
      <c r="AG12" s="60"/>
      <c r="AH12" s="60"/>
      <c r="AI12" s="60"/>
      <c r="AJ12" s="60"/>
      <c r="AK12" s="60"/>
      <c r="AL12" s="60"/>
      <c r="AM12" s="60"/>
      <c r="AN12" s="60"/>
      <c r="AO12" s="60"/>
      <c r="AP12" s="60"/>
      <c r="AQ12" s="60"/>
      <c r="AR12" s="60"/>
      <c r="AS12" s="73"/>
      <c r="AT12" s="60"/>
      <c r="AU12" s="60"/>
      <c r="AV12" s="60"/>
      <c r="AW12" s="60"/>
      <c r="AX12" s="60"/>
      <c r="AY12" s="60"/>
      <c r="AZ12" s="60"/>
      <c r="BA12" s="60"/>
      <c r="BB12" s="60"/>
      <c r="BC12" s="60"/>
      <c r="BD12" s="60"/>
    </row>
    <row r="13" spans="1:56" s="35" customFormat="1" x14ac:dyDescent="0.25">
      <c r="A13" s="110"/>
      <c r="B13" s="111"/>
      <c r="D13" s="101"/>
      <c r="E13" s="102"/>
      <c r="F13" s="130"/>
      <c r="G13" s="131"/>
      <c r="H13" s="131"/>
      <c r="I13" s="131"/>
      <c r="J13" s="131"/>
      <c r="K13" s="131"/>
      <c r="L13" s="131"/>
      <c r="M13" s="131"/>
      <c r="N13" s="131"/>
      <c r="O13" s="131"/>
      <c r="P13" s="131"/>
      <c r="Q13" s="131"/>
      <c r="R13" s="131"/>
      <c r="S13" s="131"/>
      <c r="T13" s="131"/>
      <c r="U13" s="131"/>
      <c r="V13" s="131"/>
      <c r="W13" s="131"/>
      <c r="X13" s="131"/>
      <c r="Y13" s="131"/>
      <c r="Z13" s="132"/>
      <c r="AA13" s="60"/>
      <c r="AB13" s="60"/>
      <c r="AC13" s="60"/>
      <c r="AD13" s="60"/>
      <c r="AE13" s="60"/>
      <c r="AF13" s="60"/>
      <c r="AG13" s="60"/>
      <c r="AH13" s="60"/>
      <c r="AI13" s="60"/>
      <c r="AJ13" s="60"/>
      <c r="AK13" s="60"/>
      <c r="AL13" s="60"/>
      <c r="AM13" s="60"/>
      <c r="AN13" s="60"/>
      <c r="AO13" s="60"/>
      <c r="AP13" s="60"/>
      <c r="AQ13" s="60"/>
      <c r="AR13" s="60"/>
      <c r="AS13" s="73"/>
      <c r="AT13" s="60"/>
      <c r="AU13" s="60"/>
      <c r="AV13" s="60"/>
      <c r="AW13" s="60"/>
      <c r="AX13" s="60"/>
      <c r="AY13" s="60"/>
      <c r="AZ13" s="60"/>
      <c r="BA13" s="60"/>
      <c r="BB13" s="60"/>
      <c r="BC13" s="60"/>
      <c r="BD13" s="60"/>
    </row>
    <row r="14" spans="1:56" s="35" customFormat="1" x14ac:dyDescent="0.25">
      <c r="A14" s="110"/>
      <c r="B14" s="111"/>
      <c r="D14" s="101"/>
      <c r="E14" s="102"/>
      <c r="F14" s="130"/>
      <c r="G14" s="131"/>
      <c r="H14" s="131"/>
      <c r="I14" s="131"/>
      <c r="J14" s="131"/>
      <c r="K14" s="131"/>
      <c r="L14" s="131"/>
      <c r="M14" s="131"/>
      <c r="N14" s="131"/>
      <c r="O14" s="131"/>
      <c r="P14" s="131"/>
      <c r="Q14" s="131"/>
      <c r="R14" s="131"/>
      <c r="S14" s="131"/>
      <c r="T14" s="131"/>
      <c r="U14" s="131"/>
      <c r="V14" s="131"/>
      <c r="W14" s="131"/>
      <c r="X14" s="131"/>
      <c r="Y14" s="131"/>
      <c r="Z14" s="132"/>
      <c r="AA14" s="60"/>
      <c r="AB14" s="60"/>
      <c r="AC14" s="60"/>
      <c r="AD14" s="60"/>
      <c r="AE14" s="60"/>
      <c r="AF14" s="60"/>
      <c r="AG14" s="60"/>
      <c r="AH14" s="60"/>
      <c r="AI14" s="60"/>
      <c r="AJ14" s="60"/>
      <c r="AK14" s="60"/>
      <c r="AL14" s="60"/>
      <c r="AM14" s="60"/>
      <c r="AN14" s="60"/>
      <c r="AO14" s="60"/>
      <c r="AP14" s="60"/>
      <c r="AQ14" s="60"/>
      <c r="AR14" s="60"/>
      <c r="AS14" s="73"/>
      <c r="AT14" s="60"/>
      <c r="AU14" s="60"/>
      <c r="AV14" s="60"/>
      <c r="AW14" s="60"/>
      <c r="AX14" s="60"/>
      <c r="AY14" s="60"/>
      <c r="AZ14" s="60"/>
      <c r="BA14" s="60"/>
      <c r="BB14" s="60"/>
      <c r="BC14" s="60"/>
      <c r="BD14" s="60"/>
    </row>
    <row r="15" spans="1:56" s="35" customFormat="1" x14ac:dyDescent="0.25">
      <c r="A15" s="110"/>
      <c r="B15" s="111"/>
      <c r="D15" s="101"/>
      <c r="E15" s="102"/>
      <c r="F15" s="130"/>
      <c r="G15" s="131"/>
      <c r="H15" s="131"/>
      <c r="I15" s="131"/>
      <c r="J15" s="131"/>
      <c r="K15" s="131"/>
      <c r="L15" s="131"/>
      <c r="M15" s="131"/>
      <c r="N15" s="131"/>
      <c r="O15" s="131"/>
      <c r="P15" s="131"/>
      <c r="Q15" s="131"/>
      <c r="R15" s="131"/>
      <c r="S15" s="131"/>
      <c r="T15" s="131"/>
      <c r="U15" s="131"/>
      <c r="V15" s="131"/>
      <c r="W15" s="131"/>
      <c r="X15" s="131"/>
      <c r="Y15" s="131"/>
      <c r="Z15" s="132"/>
      <c r="AA15" s="60"/>
      <c r="AB15" s="60"/>
      <c r="AC15" s="60"/>
      <c r="AD15" s="60"/>
      <c r="AE15" s="60"/>
      <c r="AF15" s="60"/>
      <c r="AG15" s="60"/>
      <c r="AH15" s="60"/>
      <c r="AI15" s="60"/>
      <c r="AJ15" s="60"/>
      <c r="AK15" s="60"/>
      <c r="AL15" s="60"/>
      <c r="AM15" s="60"/>
      <c r="AN15" s="60"/>
      <c r="AO15" s="60"/>
      <c r="AP15" s="60"/>
      <c r="AQ15" s="60"/>
      <c r="AR15" s="60"/>
      <c r="AS15" s="73"/>
      <c r="AT15" s="60"/>
      <c r="AU15" s="60"/>
      <c r="AV15" s="60"/>
      <c r="AW15" s="60"/>
      <c r="AX15" s="60"/>
      <c r="AY15" s="60"/>
      <c r="AZ15" s="60"/>
      <c r="BA15" s="60"/>
      <c r="BB15" s="60"/>
      <c r="BC15" s="60"/>
      <c r="BD15" s="60"/>
    </row>
    <row r="16" spans="1:56" s="35" customFormat="1" ht="15.75" thickBot="1" x14ac:dyDescent="0.3">
      <c r="A16" s="112"/>
      <c r="B16" s="113"/>
      <c r="D16" s="151"/>
      <c r="E16" s="152"/>
      <c r="F16" s="124"/>
      <c r="G16" s="125"/>
      <c r="H16" s="125"/>
      <c r="I16" s="125"/>
      <c r="J16" s="125"/>
      <c r="K16" s="125"/>
      <c r="L16" s="125"/>
      <c r="M16" s="125"/>
      <c r="N16" s="125"/>
      <c r="O16" s="125"/>
      <c r="P16" s="125"/>
      <c r="Q16" s="125"/>
      <c r="R16" s="125"/>
      <c r="S16" s="125"/>
      <c r="T16" s="125"/>
      <c r="U16" s="125"/>
      <c r="V16" s="125"/>
      <c r="W16" s="125"/>
      <c r="X16" s="125"/>
      <c r="Y16" s="125"/>
      <c r="Z16" s="126"/>
      <c r="AA16" s="60"/>
      <c r="AB16" s="60"/>
      <c r="AC16" s="60"/>
      <c r="AD16" s="60"/>
      <c r="AE16" s="60"/>
      <c r="AF16" s="60"/>
      <c r="AG16" s="60"/>
      <c r="AH16" s="60"/>
      <c r="AI16" s="60"/>
      <c r="AJ16" s="60"/>
      <c r="AK16" s="60"/>
      <c r="AL16" s="60"/>
      <c r="AM16" s="60"/>
      <c r="AN16" s="60"/>
      <c r="AO16" s="60"/>
      <c r="AP16" s="60"/>
      <c r="AQ16" s="60"/>
      <c r="AR16" s="60"/>
      <c r="AS16" s="73"/>
      <c r="AT16" s="60"/>
      <c r="AU16" s="60"/>
      <c r="AV16" s="60"/>
      <c r="AW16" s="60"/>
      <c r="AX16" s="60"/>
      <c r="AY16" s="60"/>
      <c r="AZ16" s="60"/>
      <c r="BA16" s="60"/>
      <c r="BB16" s="60"/>
      <c r="BC16" s="60"/>
      <c r="BD16" s="60"/>
    </row>
    <row r="17" spans="1:140" s="35" customFormat="1" ht="15.75" thickBot="1" x14ac:dyDescent="0.3">
      <c r="H17" s="36"/>
      <c r="I17" s="36"/>
      <c r="J17" s="36"/>
      <c r="K17" s="36"/>
      <c r="L17" s="36"/>
      <c r="M17" s="36"/>
      <c r="N17" s="36"/>
      <c r="O17" s="36"/>
      <c r="P17" s="36"/>
      <c r="Q17" s="36"/>
      <c r="AA17" s="60"/>
      <c r="AB17" s="60"/>
      <c r="AC17" s="60"/>
      <c r="AD17" s="60"/>
      <c r="AE17" s="60"/>
      <c r="AF17" s="60"/>
      <c r="AG17" s="60"/>
      <c r="AH17" s="60"/>
      <c r="AI17" s="60"/>
      <c r="AJ17" s="60"/>
      <c r="AK17" s="60"/>
      <c r="AL17" s="60"/>
      <c r="AM17" s="60"/>
      <c r="AN17" s="60"/>
      <c r="AO17" s="60"/>
      <c r="AP17" s="60"/>
      <c r="AQ17" s="60"/>
      <c r="AR17" s="60"/>
      <c r="AS17" s="73"/>
      <c r="AT17" s="60"/>
      <c r="AU17" s="60"/>
      <c r="AV17" s="60"/>
      <c r="AW17" s="60"/>
      <c r="AX17" s="60"/>
      <c r="AY17" s="60"/>
      <c r="AZ17" s="60"/>
      <c r="BA17" s="60"/>
      <c r="BB17" s="60"/>
      <c r="BC17" s="60"/>
      <c r="BD17" s="60"/>
    </row>
    <row r="18" spans="1:140" ht="31.5" customHeight="1" thickBot="1" x14ac:dyDescent="0.3">
      <c r="A18" s="93" t="s">
        <v>1609</v>
      </c>
      <c r="B18" s="94"/>
      <c r="C18" s="94"/>
      <c r="D18" s="94"/>
      <c r="E18" s="94"/>
      <c r="F18" s="94"/>
      <c r="G18" s="94"/>
      <c r="H18" s="94"/>
      <c r="I18" s="94"/>
      <c r="J18" s="94"/>
      <c r="K18" s="94"/>
      <c r="L18" s="94"/>
      <c r="M18" s="94"/>
      <c r="N18" s="94"/>
      <c r="O18" s="94"/>
      <c r="P18" s="94"/>
      <c r="Q18" s="94"/>
      <c r="R18" s="94"/>
      <c r="S18" s="94"/>
      <c r="T18" s="94"/>
      <c r="U18" s="94"/>
      <c r="V18" s="94"/>
      <c r="W18" s="94"/>
      <c r="X18" s="94"/>
      <c r="Y18" s="94"/>
      <c r="Z18" s="95"/>
    </row>
    <row r="19" spans="1:140" s="35" customFormat="1" ht="15.75" thickBot="1" x14ac:dyDescent="0.3">
      <c r="H19" s="36"/>
      <c r="I19" s="36"/>
      <c r="J19" s="36"/>
      <c r="K19" s="36"/>
      <c r="L19" s="36"/>
      <c r="M19" s="36"/>
      <c r="N19" s="36"/>
      <c r="O19" s="36"/>
      <c r="P19" s="36"/>
      <c r="Q19" s="36"/>
      <c r="AA19" s="60"/>
      <c r="AB19" s="60"/>
      <c r="AC19" s="60"/>
      <c r="AD19" s="60"/>
      <c r="AE19" s="60"/>
      <c r="AF19" s="60"/>
      <c r="AG19" s="60"/>
      <c r="AH19" s="60"/>
      <c r="AI19" s="60"/>
      <c r="AJ19" s="60"/>
      <c r="AK19" s="60"/>
      <c r="AL19" s="60"/>
      <c r="AM19" s="60"/>
      <c r="AN19" s="60"/>
      <c r="AO19" s="60"/>
      <c r="AP19" s="60"/>
      <c r="AQ19" s="60"/>
      <c r="AR19" s="60"/>
      <c r="AS19" s="73"/>
      <c r="AT19" s="60"/>
      <c r="AU19" s="60"/>
      <c r="AV19" s="60"/>
      <c r="AW19" s="60"/>
      <c r="AX19" s="60"/>
      <c r="AY19" s="60"/>
      <c r="AZ19" s="60"/>
      <c r="BA19" s="60"/>
      <c r="BB19" s="60"/>
      <c r="BC19" s="60"/>
      <c r="BD19" s="60"/>
    </row>
    <row r="20" spans="1:140" s="35" customFormat="1" ht="30.75" customHeight="1" thickBot="1" x14ac:dyDescent="0.3">
      <c r="A20" s="139" t="s">
        <v>1610</v>
      </c>
      <c r="B20" s="140"/>
      <c r="D20" s="136"/>
      <c r="E20" s="137"/>
      <c r="F20" s="137"/>
      <c r="G20" s="137"/>
      <c r="H20" s="137"/>
      <c r="I20" s="137"/>
      <c r="J20" s="137"/>
      <c r="K20" s="137"/>
      <c r="L20" s="137"/>
      <c r="M20" s="137"/>
      <c r="N20" s="137"/>
      <c r="O20" s="137"/>
      <c r="P20" s="137"/>
      <c r="Q20" s="137"/>
      <c r="R20" s="137"/>
      <c r="S20" s="137"/>
      <c r="T20" s="137"/>
      <c r="U20" s="137"/>
      <c r="V20" s="137"/>
      <c r="W20" s="137"/>
      <c r="X20" s="137"/>
      <c r="Y20" s="137"/>
      <c r="Z20" s="138"/>
      <c r="AA20" s="60"/>
      <c r="AB20" s="60"/>
      <c r="AC20" s="60"/>
      <c r="AD20" s="60"/>
      <c r="AE20" s="60"/>
      <c r="AF20" s="60"/>
      <c r="AG20" s="60"/>
      <c r="AH20" s="60"/>
      <c r="AI20" s="60"/>
      <c r="AJ20" s="60"/>
      <c r="AK20" s="60"/>
      <c r="AL20" s="60"/>
      <c r="AM20" s="60"/>
      <c r="AN20" s="60"/>
      <c r="AO20" s="60"/>
      <c r="AP20" s="60"/>
      <c r="AQ20" s="60"/>
      <c r="AR20" s="60"/>
      <c r="AS20" s="73"/>
      <c r="AT20" s="60"/>
      <c r="AU20" s="60"/>
      <c r="AV20" s="60"/>
      <c r="AW20" s="60"/>
      <c r="AX20" s="60"/>
      <c r="AY20" s="60"/>
      <c r="AZ20" s="60"/>
      <c r="BA20" s="60"/>
      <c r="BB20" s="60"/>
      <c r="BC20" s="60"/>
      <c r="BD20" s="60"/>
    </row>
    <row r="21" spans="1:140" s="35" customFormat="1" ht="15.75" thickBot="1" x14ac:dyDescent="0.3">
      <c r="H21" s="36"/>
      <c r="I21" s="36"/>
      <c r="J21" s="36"/>
      <c r="K21" s="36"/>
      <c r="L21" s="36"/>
      <c r="M21" s="36"/>
      <c r="N21" s="36"/>
      <c r="O21" s="36"/>
      <c r="P21" s="36"/>
      <c r="Q21" s="36"/>
      <c r="AA21" s="60"/>
      <c r="AB21" s="60"/>
      <c r="AC21" s="60"/>
      <c r="AD21" s="60"/>
      <c r="AE21" s="60"/>
      <c r="AF21" s="60"/>
      <c r="AG21" s="60"/>
      <c r="AH21" s="60"/>
      <c r="AI21" s="60"/>
      <c r="AJ21" s="60"/>
      <c r="AK21" s="60"/>
      <c r="AL21" s="60"/>
      <c r="AM21" s="60"/>
      <c r="AN21" s="60"/>
      <c r="AO21" s="60"/>
      <c r="AP21" s="60"/>
      <c r="AQ21" s="60"/>
      <c r="AR21" s="60"/>
      <c r="AS21" s="73"/>
      <c r="AT21" s="60"/>
      <c r="AU21" s="60"/>
      <c r="AV21" s="60"/>
      <c r="AW21" s="60"/>
      <c r="AX21" s="60"/>
      <c r="AY21" s="60"/>
      <c r="AZ21" s="60"/>
      <c r="BA21" s="60"/>
      <c r="BB21" s="60"/>
      <c r="BC21" s="60"/>
      <c r="BD21" s="60"/>
    </row>
    <row r="22" spans="1:140" ht="15.75" thickBot="1" x14ac:dyDescent="0.3">
      <c r="A22" s="51" t="s">
        <v>1611</v>
      </c>
      <c r="B22" s="52" t="s">
        <v>1612</v>
      </c>
      <c r="C22" s="56"/>
      <c r="D22" s="53" t="s">
        <v>1613</v>
      </c>
      <c r="E22" s="56"/>
      <c r="F22" s="133" t="s">
        <v>1614</v>
      </c>
      <c r="G22" s="134"/>
      <c r="H22" s="135" t="s">
        <v>1615</v>
      </c>
      <c r="I22" s="133"/>
      <c r="J22" s="133"/>
      <c r="K22" s="133"/>
      <c r="L22" s="133"/>
      <c r="M22" s="133"/>
      <c r="N22" s="133"/>
      <c r="O22" s="134"/>
      <c r="P22" s="56"/>
      <c r="Q22" s="56"/>
      <c r="R22" s="133" t="s">
        <v>2</v>
      </c>
      <c r="S22" s="133"/>
      <c r="T22" s="133"/>
      <c r="U22" s="133"/>
      <c r="V22" s="133"/>
      <c r="W22" s="134"/>
      <c r="X22" s="56"/>
      <c r="Y22" s="56"/>
      <c r="Z22" s="57" t="s">
        <v>3</v>
      </c>
    </row>
    <row r="23" spans="1:140" s="44" customFormat="1" ht="12" customHeight="1" x14ac:dyDescent="0.25">
      <c r="A23" s="143"/>
      <c r="B23" s="146"/>
      <c r="C23" s="141" t="str">
        <f>IF(B23="HYBRID",MOVIMENTOS!$A$8,IF(B23="ACROB",MOVIMENTOS!$E$8,""))</f>
        <v/>
      </c>
      <c r="D23" s="96"/>
      <c r="E23" s="156" t="s">
        <v>1642</v>
      </c>
      <c r="F23" s="158" t="str">
        <f>IF(B23="HYBRID",0.5,IF(B23="TRE",0,""))</f>
        <v/>
      </c>
      <c r="G23" s="159"/>
      <c r="H23" s="39"/>
      <c r="I23" s="41"/>
      <c r="J23" s="41"/>
      <c r="K23" s="41"/>
      <c r="L23" s="41"/>
      <c r="M23" s="41"/>
      <c r="N23" s="41"/>
      <c r="O23" s="40"/>
      <c r="P23" s="68"/>
      <c r="Q23" s="103" t="str">
        <f>IF(B23="HYBRID",MOVIMENTOS!$G$8,"")</f>
        <v/>
      </c>
      <c r="R23" s="42"/>
      <c r="S23" s="41"/>
      <c r="T23" s="41"/>
      <c r="U23" s="41"/>
      <c r="V23" s="41"/>
      <c r="W23" s="40"/>
      <c r="X23" s="68"/>
      <c r="Y23" s="68"/>
      <c r="Z23" s="121">
        <f>IF(E26="Faturização",Y26,IF(E26="",Y25,0))</f>
        <v>0</v>
      </c>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row>
    <row r="24" spans="1:140" s="44" customFormat="1" ht="12" customHeight="1" x14ac:dyDescent="0.25">
      <c r="A24" s="144"/>
      <c r="B24" s="147"/>
      <c r="C24" s="142"/>
      <c r="D24" s="97"/>
      <c r="E24" s="157"/>
      <c r="F24" s="160"/>
      <c r="G24" s="161"/>
      <c r="H24" s="45"/>
      <c r="I24" s="47"/>
      <c r="J24" s="47"/>
      <c r="K24" s="47"/>
      <c r="L24" s="47"/>
      <c r="M24" s="47"/>
      <c r="N24" s="47"/>
      <c r="O24" s="46"/>
      <c r="P24" s="34"/>
      <c r="Q24" s="104"/>
      <c r="R24" s="47"/>
      <c r="S24" s="47"/>
      <c r="T24" s="47"/>
      <c r="U24" s="47"/>
      <c r="V24" s="47"/>
      <c r="W24" s="47"/>
      <c r="X24" s="61"/>
      <c r="Y24" s="61"/>
      <c r="Z24" s="122"/>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row>
    <row r="25" spans="1:140" s="44" customFormat="1" ht="12" customHeight="1" x14ac:dyDescent="0.3">
      <c r="A25" s="144"/>
      <c r="B25" s="147"/>
      <c r="C25" s="48" t="str">
        <f>IF(B23="HYBRID",MOVIMENTOS!$P$8,"")</f>
        <v/>
      </c>
      <c r="D25" s="97"/>
      <c r="E25" s="58" t="s">
        <v>1170</v>
      </c>
      <c r="F25" s="32"/>
      <c r="G25" s="33"/>
      <c r="H25" s="58">
        <f t="shared" ref="H25:O25" si="0">IF(OR(IFERROR(AC25,TRUE)=TRUE,IFERROR(AK25,TRUE)=TRUE)=TRUE,0,IF(AC25=0,AK25,AC25))</f>
        <v>0</v>
      </c>
      <c r="I25" s="58">
        <f>IF(OR(IFERROR(AD25,TRUE)=TRUE,IFERROR(AL25,TRUE)=TRUE)=TRUE,0,IF(AD25=0,AL25,AD25))</f>
        <v>0</v>
      </c>
      <c r="J25" s="58">
        <f t="shared" si="0"/>
        <v>0</v>
      </c>
      <c r="K25" s="58">
        <f t="shared" si="0"/>
        <v>0</v>
      </c>
      <c r="L25" s="58">
        <f t="shared" si="0"/>
        <v>0</v>
      </c>
      <c r="M25" s="58">
        <f t="shared" si="0"/>
        <v>0</v>
      </c>
      <c r="N25" s="58">
        <f t="shared" si="0"/>
        <v>0</v>
      </c>
      <c r="O25" s="58">
        <f t="shared" si="0"/>
        <v>0</v>
      </c>
      <c r="P25" s="34">
        <f>SUM(H25:O25)</f>
        <v>0</v>
      </c>
      <c r="Q25" s="34" t="str">
        <f>C25</f>
        <v/>
      </c>
      <c r="R25" s="34">
        <f>IF(R24=MOVIMENTOS!$A$53,MOVIMENTOS!$A$54,IF(R24=MOVIMENTOS!$B$53,MOVIMENTOS!$B$54,IF(R24=MOVIMENTOS!$C$53,MOVIMENTOS!$C$54,IF(R24=MOVIMENTOS!$D$53,MOVIMENTOS!$D$54,IF(R24=MOVIMENTOS!$E$53,MOVIMENTOS!$E$54,IF(R24=MOVIMENTOS!$F$53,MOVIMENTOS!$F$54,IF(R24=MOVIMENTOS!$G$53,MOVIMENTOS!$G$54,IF(R24=MOVIMENTOS!$I$53,MOVIMENTOS!$I$54,IF(R24=MOVIMENTOS!$J$53,MOVIMENTOS!$J$54,IF(R24=MOVIMENTOS!$K$53,MOVIMENTOS!$K$54,IF(R24=MOVIMENTOS!$L$53,MOVIMENTOS!$L$54,IF(R24=MOVIMENTOS!$M$53,MOVIMENTOS!$M$54,IF(R24=MOVIMENTOS!$N$53,MOVIMENTOS!$N$54,IF(R24=MOVIMENTOS!$O$53,MOVIMENTOS!$O$54,IF(R24=MOVIMENTOS!$P$53,MOVIMENTOS!$P$54,IF(R24=MOVIMENTOS!$Q$53,MOVIMENTOS!$Q$54,IF(R24=MOVIMENTOS!$R$53,MOVIMENTOS!$R$54,IF(R24=MOVIMENTOS!$S$53,MOVIMENTOS!$S$54,IF(R24=MOVIMENTOS!$T$53,MOVIMENTOS!$T$54,0)))))))))))))))))))</f>
        <v>0</v>
      </c>
      <c r="S25" s="34">
        <f>IF(S24=MOVIMENTOS!$A$53,MOVIMENTOS!$A$54,IF(S24=MOVIMENTOS!$B$53,MOVIMENTOS!$B$54,IF(S24=MOVIMENTOS!$C$53,MOVIMENTOS!$C$54,IF(S24=MOVIMENTOS!$D$53,MOVIMENTOS!$D$54,IF(S24=MOVIMENTOS!$E$53,MOVIMENTOS!$E$54,IF(S24=MOVIMENTOS!$F$53,MOVIMENTOS!$F$54,IF(S24=MOVIMENTOS!$G$53,MOVIMENTOS!$G$54,IF(S24=MOVIMENTOS!$I$53,MOVIMENTOS!$I$54,IF(S24=MOVIMENTOS!$J$53,MOVIMENTOS!$J$54,IF(S24=MOVIMENTOS!$K$53,MOVIMENTOS!$K$54,IF(S24=MOVIMENTOS!$L$53,MOVIMENTOS!$L$54,IF(S24=MOVIMENTOS!$M$53,MOVIMENTOS!$M$54,IF(S24=MOVIMENTOS!$N$53,MOVIMENTOS!$N$54,IF(S24=MOVIMENTOS!$O$53,MOVIMENTOS!$O$54,IF(S24=MOVIMENTOS!$P$53,MOVIMENTOS!$P$54,IF(S24=MOVIMENTOS!$Q$53,MOVIMENTOS!$Q$54,IF(S24=MOVIMENTOS!$R$53,MOVIMENTOS!$R$54,IF(S24=MOVIMENTOS!$S$53,MOVIMENTOS!$S$54,IF(S24=MOVIMENTOS!$T$53,MOVIMENTOS!$T$54,0)))))))))))))))))))</f>
        <v>0</v>
      </c>
      <c r="T25" s="34">
        <f>IF(T24=MOVIMENTOS!$A$53,MOVIMENTOS!$A$54,IF(T24=MOVIMENTOS!$B$53,MOVIMENTOS!$B$54,IF(T24=MOVIMENTOS!$C$53,MOVIMENTOS!$C$54,IF(T24=MOVIMENTOS!$D$53,MOVIMENTOS!$D$54,IF(T24=MOVIMENTOS!$E$53,MOVIMENTOS!$E$54,IF(T24=MOVIMENTOS!$F$53,MOVIMENTOS!$F$54,IF(T24=MOVIMENTOS!$G$53,MOVIMENTOS!$G$54,IF(T24=MOVIMENTOS!$I$53,MOVIMENTOS!$I$54,IF(T24=MOVIMENTOS!$J$53,MOVIMENTOS!$J$54,IF(T24=MOVIMENTOS!$K$53,MOVIMENTOS!$K$54,IF(T24=MOVIMENTOS!$L$53,MOVIMENTOS!$L$54,IF(T24=MOVIMENTOS!$M$53,MOVIMENTOS!$M$54,IF(T24=MOVIMENTOS!$N$53,MOVIMENTOS!$N$54,IF(T24=MOVIMENTOS!$O$53,MOVIMENTOS!$O$54,IF(T24=MOVIMENTOS!$P$53,MOVIMENTOS!$P$54,IF(T24=MOVIMENTOS!$Q$53,MOVIMENTOS!$Q$54,IF(T24=MOVIMENTOS!$R$53,MOVIMENTOS!$R$54,IF(T24=MOVIMENTOS!$S$53,MOVIMENTOS!$S$54,IF(T24=MOVIMENTOS!$T$53,MOVIMENTOS!$T$54,0)))))))))))))))))))</f>
        <v>0</v>
      </c>
      <c r="U25" s="34">
        <f>IF(U24=MOVIMENTOS!$A$53,MOVIMENTOS!$A$54,IF(U24=MOVIMENTOS!$B$53,MOVIMENTOS!$B$54,IF(U24=MOVIMENTOS!$C$53,MOVIMENTOS!$C$54,IF(U24=MOVIMENTOS!$D$53,MOVIMENTOS!$D$54,IF(U24=MOVIMENTOS!$E$53,MOVIMENTOS!$E$54,IF(U24=MOVIMENTOS!$F$53,MOVIMENTOS!$F$54,IF(U24=MOVIMENTOS!$G$53,MOVIMENTOS!$G$54,IF(U24=MOVIMENTOS!$I$53,MOVIMENTOS!$I$54,IF(U24=MOVIMENTOS!$J$53,MOVIMENTOS!$J$54,IF(U24=MOVIMENTOS!$K$53,MOVIMENTOS!$K$54,IF(U24=MOVIMENTOS!$L$53,MOVIMENTOS!$L$54,IF(U24=MOVIMENTOS!$M$53,MOVIMENTOS!$M$54,IF(U24=MOVIMENTOS!$N$53,MOVIMENTOS!$N$54,IF(U24=MOVIMENTOS!$O$53,MOVIMENTOS!$O$54,IF(U24=MOVIMENTOS!$P$53,MOVIMENTOS!$P$54,IF(U24=MOVIMENTOS!$Q$53,MOVIMENTOS!$Q$54,IF(U24=MOVIMENTOS!$R$53,MOVIMENTOS!$R$54,IF(U24=MOVIMENTOS!$S$53,MOVIMENTOS!$S$54,IF(U24=MOVIMENTOS!$T$53,MOVIMENTOS!$T$54,0)))))))))))))))))))</f>
        <v>0</v>
      </c>
      <c r="V25" s="34">
        <f>IF(V24=MOVIMENTOS!$A$53,MOVIMENTOS!$A$54,IF(V24=MOVIMENTOS!$B$53,MOVIMENTOS!$B$54,IF(V24=MOVIMENTOS!$C$53,MOVIMENTOS!$C$54,IF(V24=MOVIMENTOS!$D$53,MOVIMENTOS!$D$54,IF(V24=MOVIMENTOS!$E$53,MOVIMENTOS!$E$54,IF(V24=MOVIMENTOS!$F$53,MOVIMENTOS!$F$54,IF(V24=MOVIMENTOS!$G$53,MOVIMENTOS!$G$54,IF(V24=MOVIMENTOS!$I$53,MOVIMENTOS!$I$54,IF(V24=MOVIMENTOS!$J$53,MOVIMENTOS!$J$54,IF(V24=MOVIMENTOS!$K$53,MOVIMENTOS!$K$54,IF(V24=MOVIMENTOS!$L$53,MOVIMENTOS!$L$54,IF(V24=MOVIMENTOS!$M$53,MOVIMENTOS!$M$54,IF(V24=MOVIMENTOS!$N$53,MOVIMENTOS!$N$54,IF(V24=MOVIMENTOS!$O$53,MOVIMENTOS!$O$54,IF(V24=MOVIMENTOS!$P$53,MOVIMENTOS!$P$54,IF(V24=MOVIMENTOS!$Q$53,MOVIMENTOS!$Q$54,IF(V24=MOVIMENTOS!$R$53,MOVIMENTOS!$R$54,IF(V24=MOVIMENTOS!$S$53,MOVIMENTOS!$S$54,IF(V24=MOVIMENTOS!$T$53,MOVIMENTOS!$T$54,0)))))))))))))))))))</f>
        <v>0</v>
      </c>
      <c r="W25" s="34">
        <f>IF(W24=MOVIMENTOS!$A$53,MOVIMENTOS!$A$54,IF(W24=MOVIMENTOS!$B$53,MOVIMENTOS!$B$54,IF(W24=MOVIMENTOS!$C$53,MOVIMENTOS!$C$54,IF(W24=MOVIMENTOS!$D$53,MOVIMENTOS!$D$54,IF(W24=MOVIMENTOS!$E$53,MOVIMENTOS!$E$54,IF(W24=MOVIMENTOS!$F$53,MOVIMENTOS!$F$54,IF(W24=MOVIMENTOS!$G$53,MOVIMENTOS!$G$54,IF(W24=MOVIMENTOS!$I$53,MOVIMENTOS!$I$54,IF(W24=MOVIMENTOS!$J$53,MOVIMENTOS!$J$54,IF(W24=MOVIMENTOS!$K$53,MOVIMENTOS!$K$54,IF(W24=MOVIMENTOS!$L$53,MOVIMENTOS!$L$54,IF(W24=MOVIMENTOS!$M$53,MOVIMENTOS!$M$54,IF(W24=MOVIMENTOS!$N$53,MOVIMENTOS!$N$54,IF(W24=MOVIMENTOS!$O$53,MOVIMENTOS!$O$54,IF(W24=MOVIMENTOS!$P$53,MOVIMENTOS!$P$54,IF(W24=MOVIMENTOS!$Q$53,MOVIMENTOS!$Q$54,IF(W24=MOVIMENTOS!$R$53,MOVIMENTOS!$R$54,IF(W24=MOVIMENTOS!$S$53,MOVIMENTOS!$S$54,IF(W24=MOVIMENTOS!$T$53,MOVIMENTOS!$T$54,0)))))))))))))))))))</f>
        <v>0</v>
      </c>
      <c r="X25" s="91">
        <f>IF(X24=MOVIMENTOS!$A$53,MOVIMENTOS!$A$54,IF(X24=MOVIMENTOS!$B$53,MOVIMENTOS!$B$54,IF(X24=MOVIMENTOS!$C$53,MOVIMENTOS!$C$54,IF(X24=MOVIMENTOS!$D$53,MOVIMENTOS!$D$54,IF(X24=MOVIMENTOS!$E$53,MOVIMENTOS!$E$54,IF(X24=MOVIMENTOS!$F$53,MOVIMENTOS!$F$54,IF(X24=MOVIMENTOS!$G$53,MOVIMENTOS!$G$54,IF(X24=MOVIMENTOS!$I$53,MOVIMENTOS!$I$54,IF(X24=MOVIMENTOS!$J$53,MOVIMENTOS!$J$54,IF(X24=MOVIMENTOS!$K$53,MOVIMENTOS!$K$54,IF(X24=MOVIMENTOS!$L$53,MOVIMENTOS!$L$54,IF(X24=MOVIMENTOS!$M$53,MOVIMENTOS!$M$54,IF(X24=MOVIMENTOS!$N$53,MOVIMENTOS!$N$54,IF(X24=MOVIMENTOS!$O$53,MOVIMENTOS!$O$54,IF(X24=MOVIMENTOS!$P$53,MOVIMENTOS!$P$54,IF(X24=MOVIMENTOS!$Q$53,MOVIMENTOS!$Q$54,IF(X24=MOVIMENTOS!$R$53,MOVIMENTOS!$R$54,IF(X24=MOVIMENTOS!$S$53,MOVIMENTOS!$S$54,IF(X24=MOVIMENTOS!$T$53,MOVIMENTOS!$T$54,0)))))))))))))))))))</f>
        <v>0</v>
      </c>
      <c r="Y25" s="71">
        <f>P25+X25+SUM(F28:W28)</f>
        <v>0</v>
      </c>
      <c r="Z25" s="122"/>
      <c r="AA25" s="69"/>
      <c r="AB25" s="61"/>
      <c r="AC25" s="62">
        <f>IF(B23="HYBRID",HLOOKUP(H24,MOVIMENTOS!$A$38:$AQ$39,2,0),0)</f>
        <v>0</v>
      </c>
      <c r="AD25" s="62">
        <f>IF(B23="HYBRID",HLOOKUP(I24,MOVIMENTOS!$A$38:$AQ$39,2,0),0)</f>
        <v>0</v>
      </c>
      <c r="AE25" s="62">
        <f>IF(B23="HYBRID",HLOOKUP(J24,MOVIMENTOS!$A$38:$AQ$39,2,0),0)</f>
        <v>0</v>
      </c>
      <c r="AF25" s="62">
        <f>IF(B23="HYBRID",HLOOKUP(K24,MOVIMENTOS!$A$38:$AQ$39,2,0),0)</f>
        <v>0</v>
      </c>
      <c r="AG25" s="62">
        <f>IF(B23="HYBRID",HLOOKUP(L24,MOVIMENTOS!$A$38:$AQ$39,2,0),0)</f>
        <v>0</v>
      </c>
      <c r="AH25" s="62">
        <f>IF(B23="HYBRID",HLOOKUP(M24,MOVIMENTOS!$A$38:$AQ$39,2,0),0)</f>
        <v>0</v>
      </c>
      <c r="AI25" s="62">
        <f>IF(B23="HYBRID",HLOOKUP(N24,MOVIMENTOS!$A$38:$AQ$39,2,0),0)</f>
        <v>0</v>
      </c>
      <c r="AJ25" s="62">
        <f>IF(B23="HYBRID",HLOOKUP(O24,MOVIMENTOS!$A$38:$AQ$39,2,0),0)</f>
        <v>0</v>
      </c>
      <c r="AK25" s="63">
        <f>IF(B23="TRE",HLOOKUP(H24,MOVIMENTOS!$A$57:$K$60,VLOOKUP($C$4,MOVIMENTOS!$A$63:$B$65,2,0),TRUE),0)</f>
        <v>0</v>
      </c>
      <c r="AL25" s="63">
        <f>IF(B23="TRE",HLOOKUP(I24,MOVIMENTOS!$A$57:$K$60,VLOOKUP($C$4,MOVIMENTOS!$A$63:$B$65,2,0),TRUE),0)</f>
        <v>0</v>
      </c>
      <c r="AM25" s="63">
        <f>IF(B23="TRE",HLOOKUP(J24,MOVIMENTOS!$A$57:$K$60,VLOOKUP($C$4,MOVIMENTOS!$A$63:$B$65,2,0),TRUE),0)</f>
        <v>0</v>
      </c>
      <c r="AN25" s="63">
        <f>IF(B23="TRE",HLOOKUP(K24,MOVIMENTOS!$A$57:$K$60,VLOOKUP($C$4,MOVIMENTOS!$A$63:$B$65,2,0),TRUE),0)</f>
        <v>0</v>
      </c>
      <c r="AO25" s="63">
        <f>IF(B23="TRE",HLOOKUP(N24,MOVIMENTOS!$A$57:$K$60,VLOOKUP($C$4,MOVIMENTOS!$A$63:$B$65,2,0),TRUE),0)</f>
        <v>0</v>
      </c>
      <c r="AP25" s="63">
        <f>IF(B23="TRE",HLOOKUP(O24,MOVIMENTOS!$A$57:$K$60,VLOOKUP($C$4,MOVIMENTOS!$A$63:$B$65,2,0),TRUE),0)</f>
        <v>0</v>
      </c>
      <c r="AQ25" s="63">
        <f>IF(C23="TRE",HLOOKUP(Q24,MOVIMENTOS!$A$57:$K$60,VLOOKUP($C$4,MOVIMENTOS!$A$63:$B$65,2,0),TRUE),0)</f>
        <v>0</v>
      </c>
      <c r="AR25" s="63">
        <f>IF(D23="TRE",HLOOKUP(R24,MOVIMENTOS!$A$57:$K$60,VLOOKUP($C$4,MOVIMENTOS!$A$63:$B$65,2,0),TRUE),0)</f>
        <v>0</v>
      </c>
      <c r="AS25" s="72" t="s">
        <v>1592</v>
      </c>
      <c r="AT25" s="61"/>
      <c r="AU25" s="61"/>
      <c r="AV25" s="61"/>
      <c r="AW25" s="61"/>
      <c r="AX25" s="61"/>
      <c r="AY25" s="61"/>
      <c r="AZ25" s="61"/>
      <c r="BA25" s="61"/>
      <c r="BB25" s="61"/>
      <c r="BC25" s="61"/>
      <c r="BD25" s="61"/>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row>
    <row r="26" spans="1:140" s="44" customFormat="1" ht="24" customHeight="1" x14ac:dyDescent="0.25">
      <c r="A26" s="144"/>
      <c r="B26" s="147"/>
      <c r="C26" s="43" t="str">
        <f>IF($C$4="Duet","Faturização",IF($C$4="Duet Mix","Faturização",IF($C$4="team","Faturização",IF($C$4="Combi","Faturização",""))))</f>
        <v/>
      </c>
      <c r="D26" s="97"/>
      <c r="E26" s="58" t="str">
        <f>IF(AND(C26="Faturização",B23="Hybrid"),"Faturização","")</f>
        <v/>
      </c>
      <c r="F26" s="149" t="s">
        <v>1617</v>
      </c>
      <c r="G26" s="150"/>
      <c r="H26" s="74"/>
      <c r="I26" s="75"/>
      <c r="J26" s="75"/>
      <c r="K26" s="75"/>
      <c r="L26" s="75"/>
      <c r="M26" s="75"/>
      <c r="N26" s="75"/>
      <c r="O26" s="76"/>
      <c r="P26" s="61">
        <f>(H25*H26)+(I25*I26)+(J25*J26)+(K25*K26)+(L25*L26)+(M25*M26)+(N25*N26)+(O25*O26)</f>
        <v>0</v>
      </c>
      <c r="Q26" s="61"/>
      <c r="R26" s="43"/>
      <c r="S26" s="43"/>
      <c r="T26" s="43"/>
      <c r="U26" s="43"/>
      <c r="V26" s="43"/>
      <c r="W26" s="43"/>
      <c r="X26" s="70">
        <f>(R25*R26)+(S25*S26)+(T25*T26)+(U25*U26)+(V25*V26)+(W25*W26)</f>
        <v>0</v>
      </c>
      <c r="Y26" s="70">
        <f>F25+G25+P26+X26+SUM(F29:W29)</f>
        <v>0</v>
      </c>
      <c r="Z26" s="122"/>
      <c r="AA26" s="61"/>
      <c r="AB26" s="61"/>
      <c r="AC26" s="62"/>
      <c r="AD26" s="62"/>
      <c r="AE26" s="62"/>
      <c r="AF26" s="62"/>
      <c r="AG26" s="62"/>
      <c r="AH26" s="62"/>
      <c r="AI26" s="62"/>
      <c r="AJ26" s="62"/>
      <c r="AK26" s="63"/>
      <c r="AL26" s="63"/>
      <c r="AM26" s="63"/>
      <c r="AN26" s="63"/>
      <c r="AO26" s="63"/>
      <c r="AP26" s="63"/>
      <c r="AQ26" s="63"/>
      <c r="AR26" s="63"/>
      <c r="AS26" s="70" t="s">
        <v>1593</v>
      </c>
      <c r="AT26" s="61"/>
      <c r="AU26" s="61"/>
      <c r="AV26" s="61"/>
      <c r="AW26" s="61"/>
      <c r="AX26" s="61"/>
      <c r="AY26" s="61"/>
      <c r="AZ26" s="61"/>
      <c r="BA26" s="61"/>
      <c r="BB26" s="61"/>
      <c r="BC26" s="61"/>
      <c r="BD26" s="61"/>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row>
    <row r="27" spans="1:140" s="44" customFormat="1" ht="12" customHeight="1" x14ac:dyDescent="0.25">
      <c r="A27" s="144"/>
      <c r="B27" s="147"/>
      <c r="C27" s="87" t="str">
        <f>IF(AND($B23="ACROB",$C$4="EQUIPA"),"ACROB_B",IF(AND($B23="ACROB",$C$4="combinado"),"ACROB_B",""))</f>
        <v/>
      </c>
      <c r="D27" s="97"/>
      <c r="E27" s="54" t="s">
        <v>66</v>
      </c>
      <c r="F27" s="85"/>
      <c r="G27" s="86" t="str">
        <f>IF(C28="ACROB_C","ACRO-PAIR","")</f>
        <v/>
      </c>
      <c r="H27" s="78"/>
      <c r="I27" s="49"/>
      <c r="J27" s="49"/>
      <c r="K27" s="49"/>
      <c r="L27" s="49"/>
      <c r="M27" s="49"/>
      <c r="N27" s="49"/>
      <c r="O27" s="79"/>
      <c r="P27" s="49"/>
      <c r="Q27" s="49"/>
      <c r="R27" s="80"/>
      <c r="S27" s="80"/>
      <c r="T27" s="80"/>
      <c r="U27" s="80"/>
      <c r="V27" s="80"/>
      <c r="W27" s="77"/>
      <c r="X27" s="49"/>
      <c r="Y27" s="49"/>
      <c r="Z27" s="122"/>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c r="EF27" s="43"/>
      <c r="EG27" s="43"/>
      <c r="EH27" s="43"/>
      <c r="EI27" s="43"/>
      <c r="EJ27" s="43"/>
    </row>
    <row r="28" spans="1:140" s="44" customFormat="1" ht="12" customHeight="1" thickBot="1" x14ac:dyDescent="0.3">
      <c r="A28" s="145"/>
      <c r="B28" s="148"/>
      <c r="C28" s="88" t="str">
        <f>IF(AND(B23="ACROB",$C$5="DUETO"),"ACROB_C","")</f>
        <v/>
      </c>
      <c r="D28" s="98"/>
      <c r="E28" s="55" t="s">
        <v>1170</v>
      </c>
      <c r="F28" s="81"/>
      <c r="G28" s="82"/>
      <c r="H28" s="83"/>
      <c r="I28" s="50"/>
      <c r="J28" s="50"/>
      <c r="K28" s="50"/>
      <c r="L28" s="50"/>
      <c r="M28" s="50"/>
      <c r="N28" s="50"/>
      <c r="O28" s="84"/>
      <c r="P28" s="49"/>
      <c r="Q28" s="49"/>
      <c r="R28" s="50"/>
      <c r="S28" s="50"/>
      <c r="T28" s="50"/>
      <c r="U28" s="50"/>
      <c r="V28" s="50"/>
      <c r="W28" s="84"/>
      <c r="X28" s="50"/>
      <c r="Y28" s="50"/>
      <c r="Z28" s="123"/>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row>
    <row r="29" spans="1:140" s="44" customFormat="1" ht="12" customHeight="1" x14ac:dyDescent="0.25">
      <c r="A29" s="143"/>
      <c r="B29" s="146"/>
      <c r="C29" s="141" t="str">
        <f>IF(B29="HYBRID",MOVIMENTOS!$A$8,IF(B29="ACROB",MOVIMENTOS!$E$8,""))</f>
        <v/>
      </c>
      <c r="D29" s="96"/>
      <c r="E29" s="156" t="s">
        <v>1642</v>
      </c>
      <c r="F29" s="158" t="str">
        <f t="shared" ref="F29:F60" si="1">IF(B29="HYBRID",0.5,IF(B29="TRE",0,""))</f>
        <v/>
      </c>
      <c r="G29" s="159"/>
      <c r="H29" s="39"/>
      <c r="I29" s="41"/>
      <c r="J29" s="41"/>
      <c r="K29" s="41"/>
      <c r="L29" s="41"/>
      <c r="M29" s="41"/>
      <c r="N29" s="41"/>
      <c r="O29" s="40"/>
      <c r="P29" s="68"/>
      <c r="Q29" s="103" t="str">
        <f>IF(B29="HYBRID",MOVIMENTOS!$G$8,"")</f>
        <v/>
      </c>
      <c r="R29" s="42"/>
      <c r="S29" s="41"/>
      <c r="T29" s="41"/>
      <c r="U29" s="41"/>
      <c r="V29" s="41"/>
      <c r="W29" s="40"/>
      <c r="X29" s="68"/>
      <c r="Y29" s="68"/>
      <c r="Z29" s="121">
        <f t="shared" ref="Z29" si="2">IF(E32="Faturização",Y32,IF(E32="",Y31,0))</f>
        <v>0</v>
      </c>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row>
    <row r="30" spans="1:140" s="44" customFormat="1" ht="12" customHeight="1" x14ac:dyDescent="0.25">
      <c r="A30" s="144"/>
      <c r="B30" s="147"/>
      <c r="C30" s="142"/>
      <c r="D30" s="97"/>
      <c r="E30" s="157"/>
      <c r="F30" s="160"/>
      <c r="G30" s="161"/>
      <c r="H30" s="45"/>
      <c r="I30" s="47"/>
      <c r="J30" s="47"/>
      <c r="K30" s="47"/>
      <c r="L30" s="47"/>
      <c r="M30" s="47"/>
      <c r="N30" s="47"/>
      <c r="O30" s="46"/>
      <c r="P30" s="34"/>
      <c r="Q30" s="104"/>
      <c r="R30" s="47"/>
      <c r="S30" s="47"/>
      <c r="T30" s="47"/>
      <c r="U30" s="47"/>
      <c r="V30" s="47"/>
      <c r="W30" s="47"/>
      <c r="X30" s="61"/>
      <c r="Y30" s="61"/>
      <c r="Z30" s="122"/>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row>
    <row r="31" spans="1:140" s="44" customFormat="1" ht="12" customHeight="1" x14ac:dyDescent="0.3">
      <c r="A31" s="144"/>
      <c r="B31" s="147"/>
      <c r="C31" s="48" t="str">
        <f>IF(B29="HYBRID",MOVIMENTOS!$P$8,"")</f>
        <v/>
      </c>
      <c r="D31" s="97"/>
      <c r="E31" s="58" t="s">
        <v>1170</v>
      </c>
      <c r="F31" s="32"/>
      <c r="G31" s="33"/>
      <c r="H31" s="58">
        <f t="shared" ref="H31:H94" si="3">IF(OR(IFERROR(AC31,TRUE)=TRUE,IFERROR(AK31,TRUE)=TRUE)=TRUE,0,IF(AC31=0,AK31,AC31))</f>
        <v>0</v>
      </c>
      <c r="I31" s="58">
        <f t="shared" ref="I31:I62" si="4">IF(OR(IFERROR(AD31,TRUE)=TRUE,IFERROR(AL31,TRUE)=TRUE)=TRUE,0,IF(AD31=0,AL31,AD31))</f>
        <v>0</v>
      </c>
      <c r="J31" s="58">
        <f t="shared" ref="J31:J94" si="5">IF(OR(IFERROR(AE31,TRUE)=TRUE,IFERROR(AM31,TRUE)=TRUE)=TRUE,0,IF(AE31=0,AM31,AE31))</f>
        <v>0</v>
      </c>
      <c r="K31" s="58">
        <f t="shared" ref="K31:K94" si="6">IF(OR(IFERROR(AF31,TRUE)=TRUE,IFERROR(AN31,TRUE)=TRUE)=TRUE,0,IF(AF31=0,AN31,AF31))</f>
        <v>0</v>
      </c>
      <c r="L31" s="58">
        <f t="shared" ref="L31:L94" si="7">IF(OR(IFERROR(AG31,TRUE)=TRUE,IFERROR(AO31,TRUE)=TRUE)=TRUE,0,IF(AG31=0,AO31,AG31))</f>
        <v>0</v>
      </c>
      <c r="M31" s="58">
        <f t="shared" ref="M31:M94" si="8">IF(OR(IFERROR(AH31,TRUE)=TRUE,IFERROR(AP31,TRUE)=TRUE)=TRUE,0,IF(AH31=0,AP31,AH31))</f>
        <v>0</v>
      </c>
      <c r="N31" s="58">
        <f t="shared" ref="N31:N94" si="9">IF(OR(IFERROR(AI31,TRUE)=TRUE,IFERROR(AQ31,TRUE)=TRUE)=TRUE,0,IF(AI31=0,AQ31,AI31))</f>
        <v>0</v>
      </c>
      <c r="O31" s="58">
        <f t="shared" ref="O31:O94" si="10">IF(OR(IFERROR(AJ31,TRUE)=TRUE,IFERROR(AR31,TRUE)=TRUE)=TRUE,0,IF(AJ31=0,AR31,AJ31))</f>
        <v>0</v>
      </c>
      <c r="P31" s="34">
        <f t="shared" ref="P31" si="11">SUM(H31:O31)</f>
        <v>0</v>
      </c>
      <c r="Q31" s="34" t="str">
        <f t="shared" ref="Q31:Q62" si="12">C31</f>
        <v/>
      </c>
      <c r="R31" s="34">
        <f>IF(R30=MOVIMENTOS!$A$53,MOVIMENTOS!$A$54,IF(R30=MOVIMENTOS!$B$53,MOVIMENTOS!$B$54,IF(R30=MOVIMENTOS!$C$53,MOVIMENTOS!$C$54,IF(R30=MOVIMENTOS!$D$53,MOVIMENTOS!$D$54,IF(R30=MOVIMENTOS!$E$53,MOVIMENTOS!$E$54,IF(R30=MOVIMENTOS!$F$53,MOVIMENTOS!$F$54,IF(R30=MOVIMENTOS!$G$53,MOVIMENTOS!$G$54,IF(R30=MOVIMENTOS!$I$53,MOVIMENTOS!$I$54,IF(R30=MOVIMENTOS!$J$53,MOVIMENTOS!$J$54,IF(R30=MOVIMENTOS!$K$53,MOVIMENTOS!$K$54,IF(R30=MOVIMENTOS!$L$53,MOVIMENTOS!$L$54,IF(R30=MOVIMENTOS!$M$53,MOVIMENTOS!$M$54,IF(R30=MOVIMENTOS!$N$53,MOVIMENTOS!$N$54,IF(R30=MOVIMENTOS!$O$53,MOVIMENTOS!$O$54,IF(R30=MOVIMENTOS!$P$53,MOVIMENTOS!$P$54,IF(R30=MOVIMENTOS!$Q$53,MOVIMENTOS!$Q$54,IF(R30=MOVIMENTOS!$R$53,MOVIMENTOS!$R$54,IF(R30=MOVIMENTOS!$S$53,MOVIMENTOS!$S$54,IF(R30=MOVIMENTOS!$T$53,MOVIMENTOS!$T$54,0)))))))))))))))))))</f>
        <v>0</v>
      </c>
      <c r="S31" s="34">
        <f>IF(S30=MOVIMENTOS!$A$53,MOVIMENTOS!$A$54,IF(S30=MOVIMENTOS!$B$53,MOVIMENTOS!$B$54,IF(S30=MOVIMENTOS!$C$53,MOVIMENTOS!$C$54,IF(S30=MOVIMENTOS!$D$53,MOVIMENTOS!$D$54,IF(S30=MOVIMENTOS!$E$53,MOVIMENTOS!$E$54,IF(S30=MOVIMENTOS!$F$53,MOVIMENTOS!$F$54,IF(S30=MOVIMENTOS!$G$53,MOVIMENTOS!$G$54,IF(S30=MOVIMENTOS!$I$53,MOVIMENTOS!$I$54,IF(S30=MOVIMENTOS!$J$53,MOVIMENTOS!$J$54,IF(S30=MOVIMENTOS!$K$53,MOVIMENTOS!$K$54,IF(S30=MOVIMENTOS!$L$53,MOVIMENTOS!$L$54,IF(S30=MOVIMENTOS!$M$53,MOVIMENTOS!$M$54,IF(S30=MOVIMENTOS!$N$53,MOVIMENTOS!$N$54,IF(S30=MOVIMENTOS!$O$53,MOVIMENTOS!$O$54,IF(S30=MOVIMENTOS!$P$53,MOVIMENTOS!$P$54,IF(S30=MOVIMENTOS!$Q$53,MOVIMENTOS!$Q$54,IF(S30=MOVIMENTOS!$R$53,MOVIMENTOS!$R$54,IF(S30=MOVIMENTOS!$S$53,MOVIMENTOS!$S$54,IF(S30=MOVIMENTOS!$T$53,MOVIMENTOS!$T$54,0)))))))))))))))))))</f>
        <v>0</v>
      </c>
      <c r="T31" s="34">
        <f>IF(T30=MOVIMENTOS!$A$53,MOVIMENTOS!$A$54,IF(T30=MOVIMENTOS!$B$53,MOVIMENTOS!$B$54,IF(T30=MOVIMENTOS!$C$53,MOVIMENTOS!$C$54,IF(T30=MOVIMENTOS!$D$53,MOVIMENTOS!$D$54,IF(T30=MOVIMENTOS!$E$53,MOVIMENTOS!$E$54,IF(T30=MOVIMENTOS!$F$53,MOVIMENTOS!$F$54,IF(T30=MOVIMENTOS!$G$53,MOVIMENTOS!$G$54,IF(T30=MOVIMENTOS!$I$53,MOVIMENTOS!$I$54,IF(T30=MOVIMENTOS!$J$53,MOVIMENTOS!$J$54,IF(T30=MOVIMENTOS!$K$53,MOVIMENTOS!$K$54,IF(T30=MOVIMENTOS!$L$53,MOVIMENTOS!$L$54,IF(T30=MOVIMENTOS!$M$53,MOVIMENTOS!$M$54,IF(T30=MOVIMENTOS!$N$53,MOVIMENTOS!$N$54,IF(T30=MOVIMENTOS!$O$53,MOVIMENTOS!$O$54,IF(T30=MOVIMENTOS!$P$53,MOVIMENTOS!$P$54,IF(T30=MOVIMENTOS!$Q$53,MOVIMENTOS!$Q$54,IF(T30=MOVIMENTOS!$R$53,MOVIMENTOS!$R$54,IF(T30=MOVIMENTOS!$S$53,MOVIMENTOS!$S$54,IF(T30=MOVIMENTOS!$T$53,MOVIMENTOS!$T$54,0)))))))))))))))))))</f>
        <v>0</v>
      </c>
      <c r="U31" s="34">
        <f>IF(U30=MOVIMENTOS!$A$53,MOVIMENTOS!$A$54,IF(U30=MOVIMENTOS!$B$53,MOVIMENTOS!$B$54,IF(U30=MOVIMENTOS!$C$53,MOVIMENTOS!$C$54,IF(U30=MOVIMENTOS!$D$53,MOVIMENTOS!$D$54,IF(U30=MOVIMENTOS!$E$53,MOVIMENTOS!$E$54,IF(U30=MOVIMENTOS!$F$53,MOVIMENTOS!$F$54,IF(U30=MOVIMENTOS!$G$53,MOVIMENTOS!$G$54,IF(U30=MOVIMENTOS!$I$53,MOVIMENTOS!$I$54,IF(U30=MOVIMENTOS!$J$53,MOVIMENTOS!$J$54,IF(U30=MOVIMENTOS!$K$53,MOVIMENTOS!$K$54,IF(U30=MOVIMENTOS!$L$53,MOVIMENTOS!$L$54,IF(U30=MOVIMENTOS!$M$53,MOVIMENTOS!$M$54,IF(U30=MOVIMENTOS!$N$53,MOVIMENTOS!$N$54,IF(U30=MOVIMENTOS!$O$53,MOVIMENTOS!$O$54,IF(U30=MOVIMENTOS!$P$53,MOVIMENTOS!$P$54,IF(U30=MOVIMENTOS!$Q$53,MOVIMENTOS!$Q$54,IF(U30=MOVIMENTOS!$R$53,MOVIMENTOS!$R$54,IF(U30=MOVIMENTOS!$S$53,MOVIMENTOS!$S$54,IF(U30=MOVIMENTOS!$T$53,MOVIMENTOS!$T$54,0)))))))))))))))))))</f>
        <v>0</v>
      </c>
      <c r="V31" s="34">
        <f>IF(V30=MOVIMENTOS!$A$53,MOVIMENTOS!$A$54,IF(V30=MOVIMENTOS!$B$53,MOVIMENTOS!$B$54,IF(V30=MOVIMENTOS!$C$53,MOVIMENTOS!$C$54,IF(V30=MOVIMENTOS!$D$53,MOVIMENTOS!$D$54,IF(V30=MOVIMENTOS!$E$53,MOVIMENTOS!$E$54,IF(V30=MOVIMENTOS!$F$53,MOVIMENTOS!$F$54,IF(V30=MOVIMENTOS!$G$53,MOVIMENTOS!$G$54,IF(V30=MOVIMENTOS!$I$53,MOVIMENTOS!$I$54,IF(V30=MOVIMENTOS!$J$53,MOVIMENTOS!$J$54,IF(V30=MOVIMENTOS!$K$53,MOVIMENTOS!$K$54,IF(V30=MOVIMENTOS!$L$53,MOVIMENTOS!$L$54,IF(V30=MOVIMENTOS!$M$53,MOVIMENTOS!$M$54,IF(V30=MOVIMENTOS!$N$53,MOVIMENTOS!$N$54,IF(V30=MOVIMENTOS!$O$53,MOVIMENTOS!$O$54,IF(V30=MOVIMENTOS!$P$53,MOVIMENTOS!$P$54,IF(V30=MOVIMENTOS!$Q$53,MOVIMENTOS!$Q$54,IF(V30=MOVIMENTOS!$R$53,MOVIMENTOS!$R$54,IF(V30=MOVIMENTOS!$S$53,MOVIMENTOS!$S$54,IF(V30=MOVIMENTOS!$T$53,MOVIMENTOS!$T$54,0)))))))))))))))))))</f>
        <v>0</v>
      </c>
      <c r="W31" s="34">
        <f>IF(W30=MOVIMENTOS!$A$53,MOVIMENTOS!$A$54,IF(W30=MOVIMENTOS!$B$53,MOVIMENTOS!$B$54,IF(W30=MOVIMENTOS!$C$53,MOVIMENTOS!$C$54,IF(W30=MOVIMENTOS!$D$53,MOVIMENTOS!$D$54,IF(W30=MOVIMENTOS!$E$53,MOVIMENTOS!$E$54,IF(W30=MOVIMENTOS!$F$53,MOVIMENTOS!$F$54,IF(W30=MOVIMENTOS!$G$53,MOVIMENTOS!$G$54,IF(W30=MOVIMENTOS!$I$53,MOVIMENTOS!$I$54,IF(W30=MOVIMENTOS!$J$53,MOVIMENTOS!$J$54,IF(W30=MOVIMENTOS!$K$53,MOVIMENTOS!$K$54,IF(W30=MOVIMENTOS!$L$53,MOVIMENTOS!$L$54,IF(W30=MOVIMENTOS!$M$53,MOVIMENTOS!$M$54,IF(W30=MOVIMENTOS!$N$53,MOVIMENTOS!$N$54,IF(W30=MOVIMENTOS!$O$53,MOVIMENTOS!$O$54,IF(W30=MOVIMENTOS!$P$53,MOVIMENTOS!$P$54,IF(W30=MOVIMENTOS!$Q$53,MOVIMENTOS!$Q$54,IF(W30=MOVIMENTOS!$R$53,MOVIMENTOS!$R$54,IF(W30=MOVIMENTOS!$S$53,MOVIMENTOS!$S$54,IF(W30=MOVIMENTOS!$T$53,MOVIMENTOS!$T$54,0)))))))))))))))))))</f>
        <v>0</v>
      </c>
      <c r="X31" s="91">
        <f>IF(X30=MOVIMENTOS!$A$53,MOVIMENTOS!$A$54,IF(X30=MOVIMENTOS!$B$53,MOVIMENTOS!$B$54,IF(X30=MOVIMENTOS!$C$53,MOVIMENTOS!$C$54,IF(X30=MOVIMENTOS!$D$53,MOVIMENTOS!$D$54,IF(X30=MOVIMENTOS!$E$53,MOVIMENTOS!$E$54,IF(X30=MOVIMENTOS!$F$53,MOVIMENTOS!$F$54,IF(X30=MOVIMENTOS!$G$53,MOVIMENTOS!$G$54,IF(X30=MOVIMENTOS!$I$53,MOVIMENTOS!$I$54,IF(X30=MOVIMENTOS!$J$53,MOVIMENTOS!$J$54,IF(X30=MOVIMENTOS!$K$53,MOVIMENTOS!$K$54,IF(X30=MOVIMENTOS!$L$53,MOVIMENTOS!$L$54,IF(X30=MOVIMENTOS!$M$53,MOVIMENTOS!$M$54,IF(X30=MOVIMENTOS!$N$53,MOVIMENTOS!$N$54,IF(X30=MOVIMENTOS!$O$53,MOVIMENTOS!$O$54,IF(X30=MOVIMENTOS!$P$53,MOVIMENTOS!$P$54,IF(X30=MOVIMENTOS!$Q$53,MOVIMENTOS!$Q$54,IF(X30=MOVIMENTOS!$R$53,MOVIMENTOS!$R$54,IF(X30=MOVIMENTOS!$S$53,MOVIMENTOS!$S$54,IF(X30=MOVIMENTOS!$T$53,MOVIMENTOS!$T$54,0)))))))))))))))))))</f>
        <v>0</v>
      </c>
      <c r="Y31" s="71">
        <f t="shared" ref="Y31" si="13">P31+X31+SUM(F34:W34)</f>
        <v>0</v>
      </c>
      <c r="Z31" s="122"/>
      <c r="AA31" s="69"/>
      <c r="AB31" s="61"/>
      <c r="AC31" s="62">
        <f>IF(B29="HYBRID",HLOOKUP(H30,MOVIMENTOS!$A$38:$AQ$39,2,0),0)</f>
        <v>0</v>
      </c>
      <c r="AD31" s="62">
        <f>IF(B29="HYBRID",HLOOKUP(I30,MOVIMENTOS!$A$38:$AQ$39,2,0),0)</f>
        <v>0</v>
      </c>
      <c r="AE31" s="62">
        <f>IF(B29="HYBRID",HLOOKUP(J30,MOVIMENTOS!$A$38:$AQ$39,2,0),0)</f>
        <v>0</v>
      </c>
      <c r="AF31" s="62">
        <f>IF(B29="HYBRID",HLOOKUP(K30,MOVIMENTOS!$A$38:$AQ$39,2,0),0)</f>
        <v>0</v>
      </c>
      <c r="AG31" s="62">
        <f>IF(B29="HYBRID",HLOOKUP(L30,MOVIMENTOS!$A$38:$AQ$39,2,0),0)</f>
        <v>0</v>
      </c>
      <c r="AH31" s="62">
        <f>IF(B29="HYBRID",HLOOKUP(M30,MOVIMENTOS!$A$38:$AQ$39,2,0),0)</f>
        <v>0</v>
      </c>
      <c r="AI31" s="62">
        <f>IF(B29="HYBRID",HLOOKUP(N30,MOVIMENTOS!$A$38:$AQ$39,2,0),0)</f>
        <v>0</v>
      </c>
      <c r="AJ31" s="62">
        <f>IF(B29="HYBRID",HLOOKUP(O30,MOVIMENTOS!$A$38:$AQ$39,2,0),0)</f>
        <v>0</v>
      </c>
      <c r="AK31" s="63">
        <f>IF(B29="TRE",HLOOKUP(H30,MOVIMENTOS!$A$57:$K$60,VLOOKUP($C$4,MOVIMENTOS!$A$63:$B$65,2,0),TRUE),0)</f>
        <v>0</v>
      </c>
      <c r="AL31" s="63">
        <f>IF(B29="TRE",HLOOKUP(I30,MOVIMENTOS!$A$57:$K$60,VLOOKUP($C$4,MOVIMENTOS!$A$63:$B$65,2,0),TRUE),0)</f>
        <v>0</v>
      </c>
      <c r="AM31" s="63">
        <f>IF(B29="TRE",HLOOKUP(J30,MOVIMENTOS!$A$57:$K$60,VLOOKUP($C$4,MOVIMENTOS!$A$63:$B$65,2,0),TRUE),0)</f>
        <v>0</v>
      </c>
      <c r="AN31" s="63">
        <f>IF(B29="TRE",HLOOKUP(K30,MOVIMENTOS!$A$57:$K$60,VLOOKUP($C$4,MOVIMENTOS!$A$63:$B$65,2,0),TRUE),0)</f>
        <v>0</v>
      </c>
      <c r="AO31" s="63">
        <f>IF(B29="TRE",HLOOKUP(N30,MOVIMENTOS!$A$57:$K$60,VLOOKUP($C$4,MOVIMENTOS!$A$63:$B$65,2,0),TRUE),0)</f>
        <v>0</v>
      </c>
      <c r="AP31" s="63">
        <f>IF(B29="TRE",HLOOKUP(O30,MOVIMENTOS!$A$57:$K$60,VLOOKUP($C$4,MOVIMENTOS!$A$63:$B$65,2,0),TRUE),0)</f>
        <v>0</v>
      </c>
      <c r="AQ31" s="63">
        <f>IF(C29="TRE",HLOOKUP(Q30,MOVIMENTOS!$A$57:$K$60,VLOOKUP($C$4,MOVIMENTOS!$A$63:$B$65,2,0),TRUE),0)</f>
        <v>0</v>
      </c>
      <c r="AR31" s="63">
        <f>IF(D29="TRE",HLOOKUP(R30,MOVIMENTOS!$A$57:$K$60,VLOOKUP($C$4,MOVIMENTOS!$A$63:$B$65,2,0),TRUE),0)</f>
        <v>0</v>
      </c>
      <c r="AS31" s="72" t="s">
        <v>1592</v>
      </c>
      <c r="AT31" s="61"/>
      <c r="AU31" s="61"/>
      <c r="AV31" s="61"/>
      <c r="AW31" s="61"/>
      <c r="AX31" s="61"/>
      <c r="AY31" s="61"/>
      <c r="AZ31" s="61"/>
      <c r="BA31" s="61"/>
      <c r="BB31" s="61"/>
      <c r="BC31" s="61"/>
      <c r="BD31" s="61"/>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row>
    <row r="32" spans="1:140" s="44" customFormat="1" ht="21.6" customHeight="1" x14ac:dyDescent="0.25">
      <c r="A32" s="144"/>
      <c r="B32" s="147"/>
      <c r="C32" s="43" t="str">
        <f t="shared" ref="C32:C63" si="14">IF($C$4="Duet","Faturização",IF($C$4="Duet Mix","Faturização",IF($C$4="team","Faturização",IF($C$4="Combi","Faturização",""))))</f>
        <v/>
      </c>
      <c r="D32" s="97"/>
      <c r="E32" s="58" t="str">
        <f t="shared" ref="E32" si="15">IF(AND(C32="Faturização",B29="Hybrid"),"Faturização","")</f>
        <v/>
      </c>
      <c r="F32" s="149" t="s">
        <v>1617</v>
      </c>
      <c r="G32" s="150"/>
      <c r="H32" s="74"/>
      <c r="I32" s="75"/>
      <c r="J32" s="75"/>
      <c r="K32" s="75"/>
      <c r="L32" s="75"/>
      <c r="M32" s="75"/>
      <c r="N32" s="75"/>
      <c r="O32" s="76"/>
      <c r="P32" s="61">
        <f t="shared" ref="P32" si="16">(H31*H32)+(I31*I32)+(J31*J32)+(K31*K32)+(L31*L32)+(M31*M32)+(N31*N32)+(O31*O32)</f>
        <v>0</v>
      </c>
      <c r="Q32" s="61"/>
      <c r="R32" s="43"/>
      <c r="S32" s="43"/>
      <c r="T32" s="43"/>
      <c r="U32" s="43"/>
      <c r="V32" s="43"/>
      <c r="W32" s="43"/>
      <c r="X32" s="70">
        <f t="shared" ref="X32" si="17">(R31*R32)+(S31*S32)+(T31*T32)+(U31*U32)+(V31*V32)+(W31*W32)</f>
        <v>0</v>
      </c>
      <c r="Y32" s="70">
        <f t="shared" ref="Y32" si="18">F31+G31+P32+X32+SUM(F35:W35)</f>
        <v>0</v>
      </c>
      <c r="Z32" s="122"/>
      <c r="AA32" s="61"/>
      <c r="AB32" s="61"/>
      <c r="AC32" s="62"/>
      <c r="AD32" s="62"/>
      <c r="AE32" s="62"/>
      <c r="AF32" s="62"/>
      <c r="AG32" s="62"/>
      <c r="AH32" s="62"/>
      <c r="AI32" s="62"/>
      <c r="AJ32" s="62"/>
      <c r="AK32" s="63"/>
      <c r="AL32" s="63"/>
      <c r="AM32" s="63"/>
      <c r="AN32" s="63"/>
      <c r="AO32" s="63"/>
      <c r="AP32" s="63"/>
      <c r="AQ32" s="63"/>
      <c r="AR32" s="63"/>
      <c r="AS32" s="70" t="s">
        <v>1593</v>
      </c>
      <c r="AT32" s="61"/>
      <c r="AU32" s="61"/>
      <c r="AV32" s="61"/>
      <c r="AW32" s="61"/>
      <c r="AX32" s="61"/>
      <c r="AY32" s="61"/>
      <c r="AZ32" s="61"/>
      <c r="BA32" s="61"/>
      <c r="BB32" s="61"/>
      <c r="BC32" s="61"/>
      <c r="BD32" s="61"/>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row>
    <row r="33" spans="1:140" s="44" customFormat="1" ht="12" customHeight="1" x14ac:dyDescent="0.25">
      <c r="A33" s="144"/>
      <c r="B33" s="147"/>
      <c r="C33" s="87" t="str">
        <f t="shared" ref="C33" si="19">IF(AND($B29="ACROB",$C$4="EQUIPA"),"ACROB_B",IF(AND($B29="ACROB",$C$4="combinado"),"ACROB_B",""))</f>
        <v/>
      </c>
      <c r="D33" s="97"/>
      <c r="E33" s="54" t="s">
        <v>66</v>
      </c>
      <c r="F33" s="85"/>
      <c r="G33" s="86" t="str">
        <f t="shared" ref="G33:G64" si="20">IF(C34="ACROB_C","ACRO-PAIR","")</f>
        <v/>
      </c>
      <c r="H33" s="78"/>
      <c r="I33" s="49"/>
      <c r="J33" s="49"/>
      <c r="K33" s="49"/>
      <c r="L33" s="49"/>
      <c r="M33" s="49"/>
      <c r="N33" s="49"/>
      <c r="O33" s="79"/>
      <c r="P33" s="49"/>
      <c r="Q33" s="49"/>
      <c r="R33" s="80"/>
      <c r="S33" s="80"/>
      <c r="T33" s="80"/>
      <c r="U33" s="80"/>
      <c r="V33" s="80"/>
      <c r="W33" s="77"/>
      <c r="X33" s="49"/>
      <c r="Y33" s="49"/>
      <c r="Z33" s="122"/>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row>
    <row r="34" spans="1:140" s="44" customFormat="1" ht="12" customHeight="1" thickBot="1" x14ac:dyDescent="0.3">
      <c r="A34" s="145"/>
      <c r="B34" s="148"/>
      <c r="C34" s="88" t="str">
        <f t="shared" ref="C34" si="21">IF(AND(B29="ACROB",$C$5="DUETO"),"ACROB_C","")</f>
        <v/>
      </c>
      <c r="D34" s="98"/>
      <c r="E34" s="55" t="s">
        <v>1170</v>
      </c>
      <c r="F34" s="81"/>
      <c r="G34" s="82"/>
      <c r="H34" s="83"/>
      <c r="I34" s="50"/>
      <c r="J34" s="50"/>
      <c r="K34" s="50"/>
      <c r="L34" s="50"/>
      <c r="M34" s="50"/>
      <c r="N34" s="50"/>
      <c r="O34" s="84"/>
      <c r="P34" s="49"/>
      <c r="Q34" s="49"/>
      <c r="R34" s="50"/>
      <c r="S34" s="50"/>
      <c r="T34" s="50"/>
      <c r="U34" s="50"/>
      <c r="V34" s="50"/>
      <c r="W34" s="84"/>
      <c r="X34" s="50"/>
      <c r="Y34" s="50"/>
      <c r="Z34" s="123"/>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row>
    <row r="35" spans="1:140" s="44" customFormat="1" ht="12" customHeight="1" x14ac:dyDescent="0.25">
      <c r="A35" s="143"/>
      <c r="B35" s="146"/>
      <c r="C35" s="141" t="str">
        <f>IF(B35="HYBRID",MOVIMENTOS!$A$8,IF(B35="ACROB",MOVIMENTOS!$E$8,""))</f>
        <v/>
      </c>
      <c r="D35" s="96"/>
      <c r="E35" s="156" t="s">
        <v>1642</v>
      </c>
      <c r="F35" s="158" t="str">
        <f t="shared" ref="F35:F66" si="22">IF(B35="HYBRID",0.5,IF(B35="TRE",0,""))</f>
        <v/>
      </c>
      <c r="G35" s="159"/>
      <c r="H35" s="39"/>
      <c r="I35" s="41"/>
      <c r="J35" s="41"/>
      <c r="K35" s="41"/>
      <c r="L35" s="41"/>
      <c r="M35" s="41"/>
      <c r="N35" s="41"/>
      <c r="O35" s="40"/>
      <c r="P35" s="68"/>
      <c r="Q35" s="103" t="str">
        <f>IF(B35="HYBRID",MOVIMENTOS!$G$8,"")</f>
        <v/>
      </c>
      <c r="R35" s="42"/>
      <c r="S35" s="41"/>
      <c r="T35" s="41"/>
      <c r="U35" s="41"/>
      <c r="V35" s="41"/>
      <c r="W35" s="40"/>
      <c r="X35" s="68"/>
      <c r="Y35" s="68"/>
      <c r="Z35" s="121">
        <f t="shared" ref="Z35" si="23">IF(E38="Faturização",Y38,IF(E38="",Y37,0))</f>
        <v>0</v>
      </c>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row>
    <row r="36" spans="1:140" s="44" customFormat="1" ht="12" customHeight="1" x14ac:dyDescent="0.25">
      <c r="A36" s="144"/>
      <c r="B36" s="147"/>
      <c r="C36" s="142"/>
      <c r="D36" s="97"/>
      <c r="E36" s="157"/>
      <c r="F36" s="160"/>
      <c r="G36" s="161"/>
      <c r="H36" s="45"/>
      <c r="I36" s="47"/>
      <c r="J36" s="47"/>
      <c r="K36" s="47"/>
      <c r="L36" s="47"/>
      <c r="M36" s="47"/>
      <c r="N36" s="47"/>
      <c r="O36" s="46"/>
      <c r="P36" s="34"/>
      <c r="Q36" s="104"/>
      <c r="R36" s="47"/>
      <c r="S36" s="47"/>
      <c r="T36" s="47"/>
      <c r="U36" s="47"/>
      <c r="V36" s="47"/>
      <c r="W36" s="47"/>
      <c r="X36" s="61"/>
      <c r="Y36" s="61"/>
      <c r="Z36" s="122"/>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row>
    <row r="37" spans="1:140" s="44" customFormat="1" ht="12" customHeight="1" x14ac:dyDescent="0.3">
      <c r="A37" s="144"/>
      <c r="B37" s="147"/>
      <c r="C37" s="48" t="str">
        <f>IF(B35="HYBRID",MOVIMENTOS!$P$8,"")</f>
        <v/>
      </c>
      <c r="D37" s="97"/>
      <c r="E37" s="58" t="s">
        <v>1170</v>
      </c>
      <c r="F37" s="32"/>
      <c r="G37" s="33"/>
      <c r="H37" s="58">
        <f t="shared" ref="H37:H100" si="24">IF(OR(IFERROR(AC37,TRUE)=TRUE,IFERROR(AK37,TRUE)=TRUE)=TRUE,0,IF(AC37=0,AK37,AC37))</f>
        <v>0</v>
      </c>
      <c r="I37" s="58">
        <f t="shared" ref="I37:I68" si="25">IF(OR(IFERROR(AD37,TRUE)=TRUE,IFERROR(AL37,TRUE)=TRUE)=TRUE,0,IF(AD37=0,AL37,AD37))</f>
        <v>0</v>
      </c>
      <c r="J37" s="58">
        <f t="shared" ref="J37:J100" si="26">IF(OR(IFERROR(AE37,TRUE)=TRUE,IFERROR(AM37,TRUE)=TRUE)=TRUE,0,IF(AE37=0,AM37,AE37))</f>
        <v>0</v>
      </c>
      <c r="K37" s="58">
        <f t="shared" ref="K37:K100" si="27">IF(OR(IFERROR(AF37,TRUE)=TRUE,IFERROR(AN37,TRUE)=TRUE)=TRUE,0,IF(AF37=0,AN37,AF37))</f>
        <v>0</v>
      </c>
      <c r="L37" s="58">
        <f t="shared" ref="L37:L100" si="28">IF(OR(IFERROR(AG37,TRUE)=TRUE,IFERROR(AO37,TRUE)=TRUE)=TRUE,0,IF(AG37=0,AO37,AG37))</f>
        <v>0</v>
      </c>
      <c r="M37" s="58">
        <f t="shared" ref="M37:M100" si="29">IF(OR(IFERROR(AH37,TRUE)=TRUE,IFERROR(AP37,TRUE)=TRUE)=TRUE,0,IF(AH37=0,AP37,AH37))</f>
        <v>0</v>
      </c>
      <c r="N37" s="58">
        <f t="shared" ref="N37:N100" si="30">IF(OR(IFERROR(AI37,TRUE)=TRUE,IFERROR(AQ37,TRUE)=TRUE)=TRUE,0,IF(AI37=0,AQ37,AI37))</f>
        <v>0</v>
      </c>
      <c r="O37" s="58">
        <f t="shared" ref="O37:O100" si="31">IF(OR(IFERROR(AJ37,TRUE)=TRUE,IFERROR(AR37,TRUE)=TRUE)=TRUE,0,IF(AJ37=0,AR37,AJ37))</f>
        <v>0</v>
      </c>
      <c r="P37" s="34">
        <f t="shared" ref="P37" si="32">SUM(H37:O37)</f>
        <v>0</v>
      </c>
      <c r="Q37" s="34" t="str">
        <f t="shared" ref="Q37:Q68" si="33">C37</f>
        <v/>
      </c>
      <c r="R37" s="34">
        <f>IF(R36=MOVIMENTOS!$A$53,MOVIMENTOS!$A$54,IF(R36=MOVIMENTOS!$B$53,MOVIMENTOS!$B$54,IF(R36=MOVIMENTOS!$C$53,MOVIMENTOS!$C$54,IF(R36=MOVIMENTOS!$D$53,MOVIMENTOS!$D$54,IF(R36=MOVIMENTOS!$E$53,MOVIMENTOS!$E$54,IF(R36=MOVIMENTOS!$F$53,MOVIMENTOS!$F$54,IF(R36=MOVIMENTOS!$G$53,MOVIMENTOS!$G$54,IF(R36=MOVIMENTOS!$I$53,MOVIMENTOS!$I$54,IF(R36=MOVIMENTOS!$J$53,MOVIMENTOS!$J$54,IF(R36=MOVIMENTOS!$K$53,MOVIMENTOS!$K$54,IF(R36=MOVIMENTOS!$L$53,MOVIMENTOS!$L$54,IF(R36=MOVIMENTOS!$M$53,MOVIMENTOS!$M$54,IF(R36=MOVIMENTOS!$N$53,MOVIMENTOS!$N$54,IF(R36=MOVIMENTOS!$O$53,MOVIMENTOS!$O$54,IF(R36=MOVIMENTOS!$P$53,MOVIMENTOS!$P$54,IF(R36=MOVIMENTOS!$Q$53,MOVIMENTOS!$Q$54,IF(R36=MOVIMENTOS!$R$53,MOVIMENTOS!$R$54,IF(R36=MOVIMENTOS!$S$53,MOVIMENTOS!$S$54,IF(R36=MOVIMENTOS!$T$53,MOVIMENTOS!$T$54,0)))))))))))))))))))</f>
        <v>0</v>
      </c>
      <c r="S37" s="34">
        <f>IF(S36=MOVIMENTOS!$A$53,MOVIMENTOS!$A$54,IF(S36=MOVIMENTOS!$B$53,MOVIMENTOS!$B$54,IF(S36=MOVIMENTOS!$C$53,MOVIMENTOS!$C$54,IF(S36=MOVIMENTOS!$D$53,MOVIMENTOS!$D$54,IF(S36=MOVIMENTOS!$E$53,MOVIMENTOS!$E$54,IF(S36=MOVIMENTOS!$F$53,MOVIMENTOS!$F$54,IF(S36=MOVIMENTOS!$G$53,MOVIMENTOS!$G$54,IF(S36=MOVIMENTOS!$I$53,MOVIMENTOS!$I$54,IF(S36=MOVIMENTOS!$J$53,MOVIMENTOS!$J$54,IF(S36=MOVIMENTOS!$K$53,MOVIMENTOS!$K$54,IF(S36=MOVIMENTOS!$L$53,MOVIMENTOS!$L$54,IF(S36=MOVIMENTOS!$M$53,MOVIMENTOS!$M$54,IF(S36=MOVIMENTOS!$N$53,MOVIMENTOS!$N$54,IF(S36=MOVIMENTOS!$O$53,MOVIMENTOS!$O$54,IF(S36=MOVIMENTOS!$P$53,MOVIMENTOS!$P$54,IF(S36=MOVIMENTOS!$Q$53,MOVIMENTOS!$Q$54,IF(S36=MOVIMENTOS!$R$53,MOVIMENTOS!$R$54,IF(S36=MOVIMENTOS!$S$53,MOVIMENTOS!$S$54,IF(S36=MOVIMENTOS!$T$53,MOVIMENTOS!$T$54,0)))))))))))))))))))</f>
        <v>0</v>
      </c>
      <c r="T37" s="34">
        <f>IF(T36=MOVIMENTOS!$A$53,MOVIMENTOS!$A$54,IF(T36=MOVIMENTOS!$B$53,MOVIMENTOS!$B$54,IF(T36=MOVIMENTOS!$C$53,MOVIMENTOS!$C$54,IF(T36=MOVIMENTOS!$D$53,MOVIMENTOS!$D$54,IF(T36=MOVIMENTOS!$E$53,MOVIMENTOS!$E$54,IF(T36=MOVIMENTOS!$F$53,MOVIMENTOS!$F$54,IF(T36=MOVIMENTOS!$G$53,MOVIMENTOS!$G$54,IF(T36=MOVIMENTOS!$I$53,MOVIMENTOS!$I$54,IF(T36=MOVIMENTOS!$J$53,MOVIMENTOS!$J$54,IF(T36=MOVIMENTOS!$K$53,MOVIMENTOS!$K$54,IF(T36=MOVIMENTOS!$L$53,MOVIMENTOS!$L$54,IF(T36=MOVIMENTOS!$M$53,MOVIMENTOS!$M$54,IF(T36=MOVIMENTOS!$N$53,MOVIMENTOS!$N$54,IF(T36=MOVIMENTOS!$O$53,MOVIMENTOS!$O$54,IF(T36=MOVIMENTOS!$P$53,MOVIMENTOS!$P$54,IF(T36=MOVIMENTOS!$Q$53,MOVIMENTOS!$Q$54,IF(T36=MOVIMENTOS!$R$53,MOVIMENTOS!$R$54,IF(T36=MOVIMENTOS!$S$53,MOVIMENTOS!$S$54,IF(T36=MOVIMENTOS!$T$53,MOVIMENTOS!$T$54,0)))))))))))))))))))</f>
        <v>0</v>
      </c>
      <c r="U37" s="34">
        <f>IF(U36=MOVIMENTOS!$A$53,MOVIMENTOS!$A$54,IF(U36=MOVIMENTOS!$B$53,MOVIMENTOS!$B$54,IF(U36=MOVIMENTOS!$C$53,MOVIMENTOS!$C$54,IF(U36=MOVIMENTOS!$D$53,MOVIMENTOS!$D$54,IF(U36=MOVIMENTOS!$E$53,MOVIMENTOS!$E$54,IF(U36=MOVIMENTOS!$F$53,MOVIMENTOS!$F$54,IF(U36=MOVIMENTOS!$G$53,MOVIMENTOS!$G$54,IF(U36=MOVIMENTOS!$I$53,MOVIMENTOS!$I$54,IF(U36=MOVIMENTOS!$J$53,MOVIMENTOS!$J$54,IF(U36=MOVIMENTOS!$K$53,MOVIMENTOS!$K$54,IF(U36=MOVIMENTOS!$L$53,MOVIMENTOS!$L$54,IF(U36=MOVIMENTOS!$M$53,MOVIMENTOS!$M$54,IF(U36=MOVIMENTOS!$N$53,MOVIMENTOS!$N$54,IF(U36=MOVIMENTOS!$O$53,MOVIMENTOS!$O$54,IF(U36=MOVIMENTOS!$P$53,MOVIMENTOS!$P$54,IF(U36=MOVIMENTOS!$Q$53,MOVIMENTOS!$Q$54,IF(U36=MOVIMENTOS!$R$53,MOVIMENTOS!$R$54,IF(U36=MOVIMENTOS!$S$53,MOVIMENTOS!$S$54,IF(U36=MOVIMENTOS!$T$53,MOVIMENTOS!$T$54,0)))))))))))))))))))</f>
        <v>0</v>
      </c>
      <c r="V37" s="34">
        <f>IF(V36=MOVIMENTOS!$A$53,MOVIMENTOS!$A$54,IF(V36=MOVIMENTOS!$B$53,MOVIMENTOS!$B$54,IF(V36=MOVIMENTOS!$C$53,MOVIMENTOS!$C$54,IF(V36=MOVIMENTOS!$D$53,MOVIMENTOS!$D$54,IF(V36=MOVIMENTOS!$E$53,MOVIMENTOS!$E$54,IF(V36=MOVIMENTOS!$F$53,MOVIMENTOS!$F$54,IF(V36=MOVIMENTOS!$G$53,MOVIMENTOS!$G$54,IF(V36=MOVIMENTOS!$I$53,MOVIMENTOS!$I$54,IF(V36=MOVIMENTOS!$J$53,MOVIMENTOS!$J$54,IF(V36=MOVIMENTOS!$K$53,MOVIMENTOS!$K$54,IF(V36=MOVIMENTOS!$L$53,MOVIMENTOS!$L$54,IF(V36=MOVIMENTOS!$M$53,MOVIMENTOS!$M$54,IF(V36=MOVIMENTOS!$N$53,MOVIMENTOS!$N$54,IF(V36=MOVIMENTOS!$O$53,MOVIMENTOS!$O$54,IF(V36=MOVIMENTOS!$P$53,MOVIMENTOS!$P$54,IF(V36=MOVIMENTOS!$Q$53,MOVIMENTOS!$Q$54,IF(V36=MOVIMENTOS!$R$53,MOVIMENTOS!$R$54,IF(V36=MOVIMENTOS!$S$53,MOVIMENTOS!$S$54,IF(V36=MOVIMENTOS!$T$53,MOVIMENTOS!$T$54,0)))))))))))))))))))</f>
        <v>0</v>
      </c>
      <c r="W37" s="34">
        <f>IF(W36=MOVIMENTOS!$A$53,MOVIMENTOS!$A$54,IF(W36=MOVIMENTOS!$B$53,MOVIMENTOS!$B$54,IF(W36=MOVIMENTOS!$C$53,MOVIMENTOS!$C$54,IF(W36=MOVIMENTOS!$D$53,MOVIMENTOS!$D$54,IF(W36=MOVIMENTOS!$E$53,MOVIMENTOS!$E$54,IF(W36=MOVIMENTOS!$F$53,MOVIMENTOS!$F$54,IF(W36=MOVIMENTOS!$G$53,MOVIMENTOS!$G$54,IF(W36=MOVIMENTOS!$I$53,MOVIMENTOS!$I$54,IF(W36=MOVIMENTOS!$J$53,MOVIMENTOS!$J$54,IF(W36=MOVIMENTOS!$K$53,MOVIMENTOS!$K$54,IF(W36=MOVIMENTOS!$L$53,MOVIMENTOS!$L$54,IF(W36=MOVIMENTOS!$M$53,MOVIMENTOS!$M$54,IF(W36=MOVIMENTOS!$N$53,MOVIMENTOS!$N$54,IF(W36=MOVIMENTOS!$O$53,MOVIMENTOS!$O$54,IF(W36=MOVIMENTOS!$P$53,MOVIMENTOS!$P$54,IF(W36=MOVIMENTOS!$Q$53,MOVIMENTOS!$Q$54,IF(W36=MOVIMENTOS!$R$53,MOVIMENTOS!$R$54,IF(W36=MOVIMENTOS!$S$53,MOVIMENTOS!$S$54,IF(W36=MOVIMENTOS!$T$53,MOVIMENTOS!$T$54,0)))))))))))))))))))</f>
        <v>0</v>
      </c>
      <c r="X37" s="91">
        <f>IF(X36=MOVIMENTOS!$A$53,MOVIMENTOS!$A$54,IF(X36=MOVIMENTOS!$B$53,MOVIMENTOS!$B$54,IF(X36=MOVIMENTOS!$C$53,MOVIMENTOS!$C$54,IF(X36=MOVIMENTOS!$D$53,MOVIMENTOS!$D$54,IF(X36=MOVIMENTOS!$E$53,MOVIMENTOS!$E$54,IF(X36=MOVIMENTOS!$F$53,MOVIMENTOS!$F$54,IF(X36=MOVIMENTOS!$G$53,MOVIMENTOS!$G$54,IF(X36=MOVIMENTOS!$I$53,MOVIMENTOS!$I$54,IF(X36=MOVIMENTOS!$J$53,MOVIMENTOS!$J$54,IF(X36=MOVIMENTOS!$K$53,MOVIMENTOS!$K$54,IF(X36=MOVIMENTOS!$L$53,MOVIMENTOS!$L$54,IF(X36=MOVIMENTOS!$M$53,MOVIMENTOS!$M$54,IF(X36=MOVIMENTOS!$N$53,MOVIMENTOS!$N$54,IF(X36=MOVIMENTOS!$O$53,MOVIMENTOS!$O$54,IF(X36=MOVIMENTOS!$P$53,MOVIMENTOS!$P$54,IF(X36=MOVIMENTOS!$Q$53,MOVIMENTOS!$Q$54,IF(X36=MOVIMENTOS!$R$53,MOVIMENTOS!$R$54,IF(X36=MOVIMENTOS!$S$53,MOVIMENTOS!$S$54,IF(X36=MOVIMENTOS!$T$53,MOVIMENTOS!$T$54,0)))))))))))))))))))</f>
        <v>0</v>
      </c>
      <c r="Y37" s="71">
        <f t="shared" ref="Y37" si="34">P37+X37+SUM(F40:W40)</f>
        <v>0</v>
      </c>
      <c r="Z37" s="122"/>
      <c r="AA37" s="69"/>
      <c r="AB37" s="61"/>
      <c r="AC37" s="62">
        <f>IF(B35="HYBRID",HLOOKUP(H36,MOVIMENTOS!$A$38:$AQ$39,2,0),0)</f>
        <v>0</v>
      </c>
      <c r="AD37" s="62">
        <f>IF(B35="HYBRID",HLOOKUP(I36,MOVIMENTOS!$A$38:$AQ$39,2,0),0)</f>
        <v>0</v>
      </c>
      <c r="AE37" s="62">
        <f>IF(B35="HYBRID",HLOOKUP(J36,MOVIMENTOS!$A$38:$AQ$39,2,0),0)</f>
        <v>0</v>
      </c>
      <c r="AF37" s="62">
        <f>IF(B35="HYBRID",HLOOKUP(K36,MOVIMENTOS!$A$38:$AQ$39,2,0),0)</f>
        <v>0</v>
      </c>
      <c r="AG37" s="62">
        <f>IF(B35="HYBRID",HLOOKUP(L36,MOVIMENTOS!$A$38:$AQ$39,2,0),0)</f>
        <v>0</v>
      </c>
      <c r="AH37" s="62">
        <f>IF(B35="HYBRID",HLOOKUP(M36,MOVIMENTOS!$A$38:$AQ$39,2,0),0)</f>
        <v>0</v>
      </c>
      <c r="AI37" s="62">
        <f>IF(B35="HYBRID",HLOOKUP(N36,MOVIMENTOS!$A$38:$AQ$39,2,0),0)</f>
        <v>0</v>
      </c>
      <c r="AJ37" s="62">
        <f>IF(B35="HYBRID",HLOOKUP(O36,MOVIMENTOS!$A$38:$AQ$39,2,0),0)</f>
        <v>0</v>
      </c>
      <c r="AK37" s="63">
        <f>IF(B35="TRE",HLOOKUP(H36,MOVIMENTOS!$A$57:$K$60,VLOOKUP($C$4,MOVIMENTOS!$A$63:$B$65,2,0),TRUE),0)</f>
        <v>0</v>
      </c>
      <c r="AL37" s="63">
        <f>IF(B35="TRE",HLOOKUP(I36,MOVIMENTOS!$A$57:$K$60,VLOOKUP($C$4,MOVIMENTOS!$A$63:$B$65,2,0),TRUE),0)</f>
        <v>0</v>
      </c>
      <c r="AM37" s="63">
        <f>IF(B35="TRE",HLOOKUP(J36,MOVIMENTOS!$A$57:$K$60,VLOOKUP($C$4,MOVIMENTOS!$A$63:$B$65,2,0),TRUE),0)</f>
        <v>0</v>
      </c>
      <c r="AN37" s="63">
        <f>IF(B35="TRE",HLOOKUP(K36,MOVIMENTOS!$A$57:$K$60,VLOOKUP($C$4,MOVIMENTOS!$A$63:$B$65,2,0),TRUE),0)</f>
        <v>0</v>
      </c>
      <c r="AO37" s="63">
        <f>IF(B35="TRE",HLOOKUP(N36,MOVIMENTOS!$A$57:$K$60,VLOOKUP($C$4,MOVIMENTOS!$A$63:$B$65,2,0),TRUE),0)</f>
        <v>0</v>
      </c>
      <c r="AP37" s="63">
        <f>IF(B35="TRE",HLOOKUP(O36,MOVIMENTOS!$A$57:$K$60,VLOOKUP($C$4,MOVIMENTOS!$A$63:$B$65,2,0),TRUE),0)</f>
        <v>0</v>
      </c>
      <c r="AQ37" s="63">
        <f>IF(C35="TRE",HLOOKUP(Q36,MOVIMENTOS!$A$57:$K$60,VLOOKUP($C$4,MOVIMENTOS!$A$63:$B$65,2,0),TRUE),0)</f>
        <v>0</v>
      </c>
      <c r="AR37" s="63">
        <f>IF(D35="TRE",HLOOKUP(R36,MOVIMENTOS!$A$57:$K$60,VLOOKUP($C$4,MOVIMENTOS!$A$63:$B$65,2,0),TRUE),0)</f>
        <v>0</v>
      </c>
      <c r="AS37" s="72" t="s">
        <v>1592</v>
      </c>
      <c r="AT37" s="61"/>
      <c r="AU37" s="61"/>
      <c r="AV37" s="61"/>
      <c r="AW37" s="61"/>
      <c r="AX37" s="61"/>
      <c r="AY37" s="61"/>
      <c r="AZ37" s="61"/>
      <c r="BA37" s="61"/>
      <c r="BB37" s="61"/>
      <c r="BC37" s="61"/>
      <c r="BD37" s="61"/>
      <c r="BE37" s="43"/>
      <c r="BF37" s="43"/>
      <c r="BG37" s="43"/>
      <c r="BH37" s="43"/>
      <c r="BI37" s="43"/>
      <c r="BJ37" s="43"/>
      <c r="BK37" s="43"/>
      <c r="BL37" s="43"/>
      <c r="BM37" s="43"/>
      <c r="BN37" s="43"/>
      <c r="BO37" s="43"/>
      <c r="BP37" s="43"/>
      <c r="BQ37" s="43"/>
      <c r="BR37" s="43"/>
      <c r="BS37" s="43"/>
      <c r="BT37" s="43"/>
      <c r="BU37" s="43"/>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row>
    <row r="38" spans="1:140" s="44" customFormat="1" ht="22.5" customHeight="1" x14ac:dyDescent="0.25">
      <c r="A38" s="144"/>
      <c r="B38" s="147"/>
      <c r="C38" s="43" t="str">
        <f t="shared" ref="C38:C69" si="35">IF($C$4="Duet","Faturização",IF($C$4="Duet Mix","Faturização",IF($C$4="team","Faturização",IF($C$4="Combi","Faturização",""))))</f>
        <v/>
      </c>
      <c r="D38" s="97"/>
      <c r="E38" s="58" t="str">
        <f t="shared" ref="E38" si="36">IF(AND(C38="Faturização",B35="Hybrid"),"Faturização","")</f>
        <v/>
      </c>
      <c r="F38" s="149" t="s">
        <v>1617</v>
      </c>
      <c r="G38" s="150"/>
      <c r="H38" s="74"/>
      <c r="I38" s="75"/>
      <c r="J38" s="75"/>
      <c r="K38" s="75"/>
      <c r="L38" s="75"/>
      <c r="M38" s="75"/>
      <c r="N38" s="75"/>
      <c r="O38" s="76"/>
      <c r="P38" s="61">
        <f t="shared" ref="P38" si="37">(H37*H38)+(I37*I38)+(J37*J38)+(K37*K38)+(L37*L38)+(M37*M38)+(N37*N38)+(O37*O38)</f>
        <v>0</v>
      </c>
      <c r="Q38" s="61"/>
      <c r="R38" s="43"/>
      <c r="S38" s="43"/>
      <c r="T38" s="43"/>
      <c r="U38" s="43"/>
      <c r="V38" s="43"/>
      <c r="W38" s="43"/>
      <c r="X38" s="70">
        <f t="shared" ref="X38" si="38">(R37*R38)+(S37*S38)+(T37*T38)+(U37*U38)+(V37*V38)+(W37*W38)</f>
        <v>0</v>
      </c>
      <c r="Y38" s="70">
        <f t="shared" ref="Y38" si="39">F37+G37+P38+X38+SUM(F41:W41)</f>
        <v>0</v>
      </c>
      <c r="Z38" s="122"/>
      <c r="AA38" s="61"/>
      <c r="AB38" s="61"/>
      <c r="AC38" s="62"/>
      <c r="AD38" s="62"/>
      <c r="AE38" s="62"/>
      <c r="AF38" s="62"/>
      <c r="AG38" s="62"/>
      <c r="AH38" s="62"/>
      <c r="AI38" s="62"/>
      <c r="AJ38" s="62"/>
      <c r="AK38" s="63"/>
      <c r="AL38" s="63"/>
      <c r="AM38" s="63"/>
      <c r="AN38" s="63"/>
      <c r="AO38" s="63"/>
      <c r="AP38" s="63"/>
      <c r="AQ38" s="63"/>
      <c r="AR38" s="63"/>
      <c r="AS38" s="70" t="s">
        <v>1593</v>
      </c>
      <c r="AT38" s="61"/>
      <c r="AU38" s="61"/>
      <c r="AV38" s="61"/>
      <c r="AW38" s="61"/>
      <c r="AX38" s="61"/>
      <c r="AY38" s="61"/>
      <c r="AZ38" s="61"/>
      <c r="BA38" s="61"/>
      <c r="BB38" s="61"/>
      <c r="BC38" s="61"/>
      <c r="BD38" s="61"/>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row>
    <row r="39" spans="1:140" s="44" customFormat="1" ht="12" customHeight="1" x14ac:dyDescent="0.25">
      <c r="A39" s="144"/>
      <c r="B39" s="147"/>
      <c r="C39" s="87" t="str">
        <f t="shared" ref="C39" si="40">IF(AND($B35="ACROB",$C$4="EQUIPA"),"ACROB_B",IF(AND($B35="ACROB",$C$4="combinado"),"ACROB_B",""))</f>
        <v/>
      </c>
      <c r="D39" s="97"/>
      <c r="E39" s="54" t="s">
        <v>66</v>
      </c>
      <c r="F39" s="85"/>
      <c r="G39" s="86" t="str">
        <f t="shared" ref="G39:G70" si="41">IF(C40="ACROB_C","ACRO-PAIR","")</f>
        <v/>
      </c>
      <c r="H39" s="78"/>
      <c r="I39" s="49"/>
      <c r="J39" s="49"/>
      <c r="K39" s="49"/>
      <c r="L39" s="49"/>
      <c r="M39" s="49"/>
      <c r="N39" s="49"/>
      <c r="O39" s="79"/>
      <c r="P39" s="49"/>
      <c r="Q39" s="49"/>
      <c r="R39" s="80"/>
      <c r="S39" s="80"/>
      <c r="T39" s="80"/>
      <c r="U39" s="80"/>
      <c r="V39" s="80"/>
      <c r="W39" s="77"/>
      <c r="X39" s="49"/>
      <c r="Y39" s="49"/>
      <c r="Z39" s="122"/>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43"/>
      <c r="BF39" s="43"/>
      <c r="BG39" s="43"/>
      <c r="BH39" s="43"/>
      <c r="BI39" s="43"/>
      <c r="BJ39" s="43"/>
      <c r="BK39" s="43"/>
      <c r="BL39" s="43"/>
      <c r="BM39" s="43"/>
      <c r="BN39" s="43"/>
      <c r="BO39" s="43"/>
      <c r="BP39" s="43"/>
      <c r="BQ39" s="43"/>
      <c r="BR39" s="43"/>
      <c r="BS39" s="43"/>
      <c r="BT39" s="43"/>
      <c r="BU39" s="43"/>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row>
    <row r="40" spans="1:140" s="44" customFormat="1" ht="12" customHeight="1" thickBot="1" x14ac:dyDescent="0.3">
      <c r="A40" s="145"/>
      <c r="B40" s="148"/>
      <c r="C40" s="88" t="str">
        <f t="shared" ref="C40" si="42">IF(AND(B35="ACROB",$C$5="DUETO"),"ACROB_C","")</f>
        <v/>
      </c>
      <c r="D40" s="98"/>
      <c r="E40" s="55" t="s">
        <v>1170</v>
      </c>
      <c r="F40" s="81"/>
      <c r="G40" s="82"/>
      <c r="H40" s="83"/>
      <c r="I40" s="50"/>
      <c r="J40" s="50"/>
      <c r="K40" s="50"/>
      <c r="L40" s="50"/>
      <c r="M40" s="50"/>
      <c r="N40" s="50"/>
      <c r="O40" s="84"/>
      <c r="P40" s="49"/>
      <c r="Q40" s="49"/>
      <c r="R40" s="50"/>
      <c r="S40" s="50"/>
      <c r="T40" s="50"/>
      <c r="U40" s="50"/>
      <c r="V40" s="50"/>
      <c r="W40" s="84"/>
      <c r="X40" s="50"/>
      <c r="Y40" s="50"/>
      <c r="Z40" s="123"/>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43"/>
      <c r="BF40" s="43"/>
      <c r="BG40" s="43"/>
      <c r="BH40" s="43"/>
      <c r="BI40" s="43"/>
      <c r="BJ40" s="43"/>
      <c r="BK40" s="43"/>
      <c r="BL40" s="43"/>
      <c r="BM40" s="43"/>
      <c r="BN40" s="43"/>
      <c r="BO40" s="43"/>
      <c r="BP40" s="43"/>
      <c r="BQ40" s="43"/>
      <c r="BR40" s="43"/>
      <c r="BS40" s="43"/>
      <c r="BT40" s="43"/>
      <c r="BU40" s="43"/>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row>
    <row r="41" spans="1:140" s="44" customFormat="1" ht="12" customHeight="1" x14ac:dyDescent="0.25">
      <c r="A41" s="143"/>
      <c r="B41" s="146"/>
      <c r="C41" s="141" t="str">
        <f>IF(B41="HYBRID",MOVIMENTOS!$A$8,IF(B41="ACROB",MOVIMENTOS!$E$8,""))</f>
        <v/>
      </c>
      <c r="D41" s="96"/>
      <c r="E41" s="156" t="s">
        <v>1642</v>
      </c>
      <c r="F41" s="158" t="str">
        <f t="shared" ref="F41:F72" si="43">IF(B41="HYBRID",0.5,IF(B41="TRE",0,""))</f>
        <v/>
      </c>
      <c r="G41" s="159"/>
      <c r="H41" s="39"/>
      <c r="I41" s="41"/>
      <c r="J41" s="41"/>
      <c r="K41" s="41"/>
      <c r="L41" s="41"/>
      <c r="M41" s="41"/>
      <c r="N41" s="41"/>
      <c r="O41" s="40"/>
      <c r="P41" s="68"/>
      <c r="Q41" s="103" t="str">
        <f>IF(B41="HYBRID",MOVIMENTOS!$G$8,"")</f>
        <v/>
      </c>
      <c r="R41" s="42"/>
      <c r="S41" s="41"/>
      <c r="T41" s="41"/>
      <c r="U41" s="41"/>
      <c r="V41" s="41"/>
      <c r="W41" s="40"/>
      <c r="X41" s="68"/>
      <c r="Y41" s="68"/>
      <c r="Z41" s="121">
        <f t="shared" ref="Z41" si="44">IF(E44="Faturização",Y44,IF(E44="",Y43,0))</f>
        <v>0</v>
      </c>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row>
    <row r="42" spans="1:140" s="44" customFormat="1" ht="12" customHeight="1" x14ac:dyDescent="0.25">
      <c r="A42" s="144"/>
      <c r="B42" s="147"/>
      <c r="C42" s="142"/>
      <c r="D42" s="97"/>
      <c r="E42" s="157"/>
      <c r="F42" s="160"/>
      <c r="G42" s="161"/>
      <c r="H42" s="45"/>
      <c r="I42" s="47"/>
      <c r="J42" s="47"/>
      <c r="K42" s="47"/>
      <c r="L42" s="47"/>
      <c r="M42" s="47"/>
      <c r="N42" s="47"/>
      <c r="O42" s="46"/>
      <c r="P42" s="34"/>
      <c r="Q42" s="104"/>
      <c r="R42" s="47"/>
      <c r="S42" s="47"/>
      <c r="T42" s="47"/>
      <c r="U42" s="47"/>
      <c r="V42" s="47"/>
      <c r="W42" s="47"/>
      <c r="X42" s="61"/>
      <c r="Y42" s="61"/>
      <c r="Z42" s="122"/>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row>
    <row r="43" spans="1:140" s="44" customFormat="1" ht="12" customHeight="1" x14ac:dyDescent="0.3">
      <c r="A43" s="144"/>
      <c r="B43" s="147"/>
      <c r="C43" s="48" t="str">
        <f>IF(B41="HYBRID",MOVIMENTOS!$P$8,"")</f>
        <v/>
      </c>
      <c r="D43" s="97"/>
      <c r="E43" s="58" t="s">
        <v>1170</v>
      </c>
      <c r="F43" s="32"/>
      <c r="G43" s="33"/>
      <c r="H43" s="58">
        <f t="shared" ref="H43:H106" si="45">IF(OR(IFERROR(AC43,TRUE)=TRUE,IFERROR(AK43,TRUE)=TRUE)=TRUE,0,IF(AC43=0,AK43,AC43))</f>
        <v>0</v>
      </c>
      <c r="I43" s="58">
        <f t="shared" ref="I43:I74" si="46">IF(OR(IFERROR(AD43,TRUE)=TRUE,IFERROR(AL43,TRUE)=TRUE)=TRUE,0,IF(AD43=0,AL43,AD43))</f>
        <v>0</v>
      </c>
      <c r="J43" s="58">
        <f t="shared" ref="J43:J106" si="47">IF(OR(IFERROR(AE43,TRUE)=TRUE,IFERROR(AM43,TRUE)=TRUE)=TRUE,0,IF(AE43=0,AM43,AE43))</f>
        <v>0</v>
      </c>
      <c r="K43" s="58">
        <f t="shared" ref="K43:K106" si="48">IF(OR(IFERROR(AF43,TRUE)=TRUE,IFERROR(AN43,TRUE)=TRUE)=TRUE,0,IF(AF43=0,AN43,AF43))</f>
        <v>0</v>
      </c>
      <c r="L43" s="58">
        <f t="shared" ref="L43:L106" si="49">IF(OR(IFERROR(AG43,TRUE)=TRUE,IFERROR(AO43,TRUE)=TRUE)=TRUE,0,IF(AG43=0,AO43,AG43))</f>
        <v>0</v>
      </c>
      <c r="M43" s="58">
        <f t="shared" ref="M43:M106" si="50">IF(OR(IFERROR(AH43,TRUE)=TRUE,IFERROR(AP43,TRUE)=TRUE)=TRUE,0,IF(AH43=0,AP43,AH43))</f>
        <v>0</v>
      </c>
      <c r="N43" s="58">
        <f t="shared" ref="N43:N106" si="51">IF(OR(IFERROR(AI43,TRUE)=TRUE,IFERROR(AQ43,TRUE)=TRUE)=TRUE,0,IF(AI43=0,AQ43,AI43))</f>
        <v>0</v>
      </c>
      <c r="O43" s="58">
        <f t="shared" ref="O43:O106" si="52">IF(OR(IFERROR(AJ43,TRUE)=TRUE,IFERROR(AR43,TRUE)=TRUE)=TRUE,0,IF(AJ43=0,AR43,AJ43))</f>
        <v>0</v>
      </c>
      <c r="P43" s="34">
        <f t="shared" ref="P43" si="53">SUM(H43:O43)</f>
        <v>0</v>
      </c>
      <c r="Q43" s="34" t="str">
        <f t="shared" ref="Q43:Q74" si="54">C43</f>
        <v/>
      </c>
      <c r="R43" s="34">
        <f>IF(R42=MOVIMENTOS!$A$53,MOVIMENTOS!$A$54,IF(R42=MOVIMENTOS!$B$53,MOVIMENTOS!$B$54,IF(R42=MOVIMENTOS!$C$53,MOVIMENTOS!$C$54,IF(R42=MOVIMENTOS!$D$53,MOVIMENTOS!$D$54,IF(R42=MOVIMENTOS!$E$53,MOVIMENTOS!$E$54,IF(R42=MOVIMENTOS!$F$53,MOVIMENTOS!$F$54,IF(R42=MOVIMENTOS!$G$53,MOVIMENTOS!$G$54,IF(R42=MOVIMENTOS!$I$53,MOVIMENTOS!$I$54,IF(R42=MOVIMENTOS!$J$53,MOVIMENTOS!$J$54,IF(R42=MOVIMENTOS!$K$53,MOVIMENTOS!$K$54,IF(R42=MOVIMENTOS!$L$53,MOVIMENTOS!$L$54,IF(R42=MOVIMENTOS!$M$53,MOVIMENTOS!$M$54,IF(R42=MOVIMENTOS!$N$53,MOVIMENTOS!$N$54,IF(R42=MOVIMENTOS!$O$53,MOVIMENTOS!$O$54,IF(R42=MOVIMENTOS!$P$53,MOVIMENTOS!$P$54,IF(R42=MOVIMENTOS!$Q$53,MOVIMENTOS!$Q$54,IF(R42=MOVIMENTOS!$R$53,MOVIMENTOS!$R$54,IF(R42=MOVIMENTOS!$S$53,MOVIMENTOS!$S$54,IF(R42=MOVIMENTOS!$T$53,MOVIMENTOS!$T$54,0)))))))))))))))))))</f>
        <v>0</v>
      </c>
      <c r="S43" s="34">
        <f>IF(S42=MOVIMENTOS!$A$53,MOVIMENTOS!$A$54,IF(S42=MOVIMENTOS!$B$53,MOVIMENTOS!$B$54,IF(S42=MOVIMENTOS!$C$53,MOVIMENTOS!$C$54,IF(S42=MOVIMENTOS!$D$53,MOVIMENTOS!$D$54,IF(S42=MOVIMENTOS!$E$53,MOVIMENTOS!$E$54,IF(S42=MOVIMENTOS!$F$53,MOVIMENTOS!$F$54,IF(S42=MOVIMENTOS!$G$53,MOVIMENTOS!$G$54,IF(S42=MOVIMENTOS!$I$53,MOVIMENTOS!$I$54,IF(S42=MOVIMENTOS!$J$53,MOVIMENTOS!$J$54,IF(S42=MOVIMENTOS!$K$53,MOVIMENTOS!$K$54,IF(S42=MOVIMENTOS!$L$53,MOVIMENTOS!$L$54,IF(S42=MOVIMENTOS!$M$53,MOVIMENTOS!$M$54,IF(S42=MOVIMENTOS!$N$53,MOVIMENTOS!$N$54,IF(S42=MOVIMENTOS!$O$53,MOVIMENTOS!$O$54,IF(S42=MOVIMENTOS!$P$53,MOVIMENTOS!$P$54,IF(S42=MOVIMENTOS!$Q$53,MOVIMENTOS!$Q$54,IF(S42=MOVIMENTOS!$R$53,MOVIMENTOS!$R$54,IF(S42=MOVIMENTOS!$S$53,MOVIMENTOS!$S$54,IF(S42=MOVIMENTOS!$T$53,MOVIMENTOS!$T$54,0)))))))))))))))))))</f>
        <v>0</v>
      </c>
      <c r="T43" s="34">
        <f>IF(T42=MOVIMENTOS!$A$53,MOVIMENTOS!$A$54,IF(T42=MOVIMENTOS!$B$53,MOVIMENTOS!$B$54,IF(T42=MOVIMENTOS!$C$53,MOVIMENTOS!$C$54,IF(T42=MOVIMENTOS!$D$53,MOVIMENTOS!$D$54,IF(T42=MOVIMENTOS!$E$53,MOVIMENTOS!$E$54,IF(T42=MOVIMENTOS!$F$53,MOVIMENTOS!$F$54,IF(T42=MOVIMENTOS!$G$53,MOVIMENTOS!$G$54,IF(T42=MOVIMENTOS!$I$53,MOVIMENTOS!$I$54,IF(T42=MOVIMENTOS!$J$53,MOVIMENTOS!$J$54,IF(T42=MOVIMENTOS!$K$53,MOVIMENTOS!$K$54,IF(T42=MOVIMENTOS!$L$53,MOVIMENTOS!$L$54,IF(T42=MOVIMENTOS!$M$53,MOVIMENTOS!$M$54,IF(T42=MOVIMENTOS!$N$53,MOVIMENTOS!$N$54,IF(T42=MOVIMENTOS!$O$53,MOVIMENTOS!$O$54,IF(T42=MOVIMENTOS!$P$53,MOVIMENTOS!$P$54,IF(T42=MOVIMENTOS!$Q$53,MOVIMENTOS!$Q$54,IF(T42=MOVIMENTOS!$R$53,MOVIMENTOS!$R$54,IF(T42=MOVIMENTOS!$S$53,MOVIMENTOS!$S$54,IF(T42=MOVIMENTOS!$T$53,MOVIMENTOS!$T$54,0)))))))))))))))))))</f>
        <v>0</v>
      </c>
      <c r="U43" s="34">
        <f>IF(U42=MOVIMENTOS!$A$53,MOVIMENTOS!$A$54,IF(U42=MOVIMENTOS!$B$53,MOVIMENTOS!$B$54,IF(U42=MOVIMENTOS!$C$53,MOVIMENTOS!$C$54,IF(U42=MOVIMENTOS!$D$53,MOVIMENTOS!$D$54,IF(U42=MOVIMENTOS!$E$53,MOVIMENTOS!$E$54,IF(U42=MOVIMENTOS!$F$53,MOVIMENTOS!$F$54,IF(U42=MOVIMENTOS!$G$53,MOVIMENTOS!$G$54,IF(U42=MOVIMENTOS!$I$53,MOVIMENTOS!$I$54,IF(U42=MOVIMENTOS!$J$53,MOVIMENTOS!$J$54,IF(U42=MOVIMENTOS!$K$53,MOVIMENTOS!$K$54,IF(U42=MOVIMENTOS!$L$53,MOVIMENTOS!$L$54,IF(U42=MOVIMENTOS!$M$53,MOVIMENTOS!$M$54,IF(U42=MOVIMENTOS!$N$53,MOVIMENTOS!$N$54,IF(U42=MOVIMENTOS!$O$53,MOVIMENTOS!$O$54,IF(U42=MOVIMENTOS!$P$53,MOVIMENTOS!$P$54,IF(U42=MOVIMENTOS!$Q$53,MOVIMENTOS!$Q$54,IF(U42=MOVIMENTOS!$R$53,MOVIMENTOS!$R$54,IF(U42=MOVIMENTOS!$S$53,MOVIMENTOS!$S$54,IF(U42=MOVIMENTOS!$T$53,MOVIMENTOS!$T$54,0)))))))))))))))))))</f>
        <v>0</v>
      </c>
      <c r="V43" s="34">
        <f>IF(V42=MOVIMENTOS!$A$53,MOVIMENTOS!$A$54,IF(V42=MOVIMENTOS!$B$53,MOVIMENTOS!$B$54,IF(V42=MOVIMENTOS!$C$53,MOVIMENTOS!$C$54,IF(V42=MOVIMENTOS!$D$53,MOVIMENTOS!$D$54,IF(V42=MOVIMENTOS!$E$53,MOVIMENTOS!$E$54,IF(V42=MOVIMENTOS!$F$53,MOVIMENTOS!$F$54,IF(V42=MOVIMENTOS!$G$53,MOVIMENTOS!$G$54,IF(V42=MOVIMENTOS!$I$53,MOVIMENTOS!$I$54,IF(V42=MOVIMENTOS!$J$53,MOVIMENTOS!$J$54,IF(V42=MOVIMENTOS!$K$53,MOVIMENTOS!$K$54,IF(V42=MOVIMENTOS!$L$53,MOVIMENTOS!$L$54,IF(V42=MOVIMENTOS!$M$53,MOVIMENTOS!$M$54,IF(V42=MOVIMENTOS!$N$53,MOVIMENTOS!$N$54,IF(V42=MOVIMENTOS!$O$53,MOVIMENTOS!$O$54,IF(V42=MOVIMENTOS!$P$53,MOVIMENTOS!$P$54,IF(V42=MOVIMENTOS!$Q$53,MOVIMENTOS!$Q$54,IF(V42=MOVIMENTOS!$R$53,MOVIMENTOS!$R$54,IF(V42=MOVIMENTOS!$S$53,MOVIMENTOS!$S$54,IF(V42=MOVIMENTOS!$T$53,MOVIMENTOS!$T$54,0)))))))))))))))))))</f>
        <v>0</v>
      </c>
      <c r="W43" s="34">
        <f>IF(W42=MOVIMENTOS!$A$53,MOVIMENTOS!$A$54,IF(W42=MOVIMENTOS!$B$53,MOVIMENTOS!$B$54,IF(W42=MOVIMENTOS!$C$53,MOVIMENTOS!$C$54,IF(W42=MOVIMENTOS!$D$53,MOVIMENTOS!$D$54,IF(W42=MOVIMENTOS!$E$53,MOVIMENTOS!$E$54,IF(W42=MOVIMENTOS!$F$53,MOVIMENTOS!$F$54,IF(W42=MOVIMENTOS!$G$53,MOVIMENTOS!$G$54,IF(W42=MOVIMENTOS!$I$53,MOVIMENTOS!$I$54,IF(W42=MOVIMENTOS!$J$53,MOVIMENTOS!$J$54,IF(W42=MOVIMENTOS!$K$53,MOVIMENTOS!$K$54,IF(W42=MOVIMENTOS!$L$53,MOVIMENTOS!$L$54,IF(W42=MOVIMENTOS!$M$53,MOVIMENTOS!$M$54,IF(W42=MOVIMENTOS!$N$53,MOVIMENTOS!$N$54,IF(W42=MOVIMENTOS!$O$53,MOVIMENTOS!$O$54,IF(W42=MOVIMENTOS!$P$53,MOVIMENTOS!$P$54,IF(W42=MOVIMENTOS!$Q$53,MOVIMENTOS!$Q$54,IF(W42=MOVIMENTOS!$R$53,MOVIMENTOS!$R$54,IF(W42=MOVIMENTOS!$S$53,MOVIMENTOS!$S$54,IF(W42=MOVIMENTOS!$T$53,MOVIMENTOS!$T$54,0)))))))))))))))))))</f>
        <v>0</v>
      </c>
      <c r="X43" s="91">
        <f>IF(X42=MOVIMENTOS!$A$53,MOVIMENTOS!$A$54,IF(X42=MOVIMENTOS!$B$53,MOVIMENTOS!$B$54,IF(X42=MOVIMENTOS!$C$53,MOVIMENTOS!$C$54,IF(X42=MOVIMENTOS!$D$53,MOVIMENTOS!$D$54,IF(X42=MOVIMENTOS!$E$53,MOVIMENTOS!$E$54,IF(X42=MOVIMENTOS!$F$53,MOVIMENTOS!$F$54,IF(X42=MOVIMENTOS!$G$53,MOVIMENTOS!$G$54,IF(X42=MOVIMENTOS!$I$53,MOVIMENTOS!$I$54,IF(X42=MOVIMENTOS!$J$53,MOVIMENTOS!$J$54,IF(X42=MOVIMENTOS!$K$53,MOVIMENTOS!$K$54,IF(X42=MOVIMENTOS!$L$53,MOVIMENTOS!$L$54,IF(X42=MOVIMENTOS!$M$53,MOVIMENTOS!$M$54,IF(X42=MOVIMENTOS!$N$53,MOVIMENTOS!$N$54,IF(X42=MOVIMENTOS!$O$53,MOVIMENTOS!$O$54,IF(X42=MOVIMENTOS!$P$53,MOVIMENTOS!$P$54,IF(X42=MOVIMENTOS!$Q$53,MOVIMENTOS!$Q$54,IF(X42=MOVIMENTOS!$R$53,MOVIMENTOS!$R$54,IF(X42=MOVIMENTOS!$S$53,MOVIMENTOS!$S$54,IF(X42=MOVIMENTOS!$T$53,MOVIMENTOS!$T$54,0)))))))))))))))))))</f>
        <v>0</v>
      </c>
      <c r="Y43" s="71">
        <f t="shared" ref="Y43" si="55">P43+X43+SUM(F46:W46)</f>
        <v>0</v>
      </c>
      <c r="Z43" s="122"/>
      <c r="AA43" s="69"/>
      <c r="AB43" s="61"/>
      <c r="AC43" s="62">
        <f>IF(B41="HYBRID",HLOOKUP(H42,MOVIMENTOS!$A$38:$AQ$39,2,0),0)</f>
        <v>0</v>
      </c>
      <c r="AD43" s="62">
        <f>IF(B41="HYBRID",HLOOKUP(I42,MOVIMENTOS!$A$38:$AQ$39,2,0),0)</f>
        <v>0</v>
      </c>
      <c r="AE43" s="62">
        <f>IF(B41="HYBRID",HLOOKUP(J42,MOVIMENTOS!$A$38:$AQ$39,2,0),0)</f>
        <v>0</v>
      </c>
      <c r="AF43" s="62">
        <f>IF(B41="HYBRID",HLOOKUP(K42,MOVIMENTOS!$A$38:$AQ$39,2,0),0)</f>
        <v>0</v>
      </c>
      <c r="AG43" s="62">
        <f>IF(B41="HYBRID",HLOOKUP(L42,MOVIMENTOS!$A$38:$AQ$39,2,0),0)</f>
        <v>0</v>
      </c>
      <c r="AH43" s="62">
        <f>IF(B41="HYBRID",HLOOKUP(M42,MOVIMENTOS!$A$38:$AQ$39,2,0),0)</f>
        <v>0</v>
      </c>
      <c r="AI43" s="62">
        <f>IF(B41="HYBRID",HLOOKUP(N42,MOVIMENTOS!$A$38:$AQ$39,2,0),0)</f>
        <v>0</v>
      </c>
      <c r="AJ43" s="62">
        <f>IF(B41="HYBRID",HLOOKUP(O42,MOVIMENTOS!$A$38:$AQ$39,2,0),0)</f>
        <v>0</v>
      </c>
      <c r="AK43" s="63">
        <f>IF(B41="TRE",HLOOKUP(H42,MOVIMENTOS!$A$57:$K$60,VLOOKUP($C$4,MOVIMENTOS!$A$63:$B$65,2,0),TRUE),0)</f>
        <v>0</v>
      </c>
      <c r="AL43" s="63">
        <f>IF(B41="TRE",HLOOKUP(I42,MOVIMENTOS!$A$57:$K$60,VLOOKUP($C$4,MOVIMENTOS!$A$63:$B$65,2,0),TRUE),0)</f>
        <v>0</v>
      </c>
      <c r="AM43" s="63">
        <f>IF(B41="TRE",HLOOKUP(J42,MOVIMENTOS!$A$57:$K$60,VLOOKUP($C$4,MOVIMENTOS!$A$63:$B$65,2,0),TRUE),0)</f>
        <v>0</v>
      </c>
      <c r="AN43" s="63">
        <f>IF(B41="TRE",HLOOKUP(K42,MOVIMENTOS!$A$57:$K$60,VLOOKUP($C$4,MOVIMENTOS!$A$63:$B$65,2,0),TRUE),0)</f>
        <v>0</v>
      </c>
      <c r="AO43" s="63">
        <f>IF(B41="TRE",HLOOKUP(N42,MOVIMENTOS!$A$57:$K$60,VLOOKUP($C$4,MOVIMENTOS!$A$63:$B$65,2,0),TRUE),0)</f>
        <v>0</v>
      </c>
      <c r="AP43" s="63">
        <f>IF(B41="TRE",HLOOKUP(O42,MOVIMENTOS!$A$57:$K$60,VLOOKUP($C$4,MOVIMENTOS!$A$63:$B$65,2,0),TRUE),0)</f>
        <v>0</v>
      </c>
      <c r="AQ43" s="63">
        <f>IF(C41="TRE",HLOOKUP(Q42,MOVIMENTOS!$A$57:$K$60,VLOOKUP($C$4,MOVIMENTOS!$A$63:$B$65,2,0),TRUE),0)</f>
        <v>0</v>
      </c>
      <c r="AR43" s="63">
        <f>IF(D41="TRE",HLOOKUP(R42,MOVIMENTOS!$A$57:$K$60,VLOOKUP($C$4,MOVIMENTOS!$A$63:$B$65,2,0),TRUE),0)</f>
        <v>0</v>
      </c>
      <c r="AS43" s="72" t="s">
        <v>1592</v>
      </c>
      <c r="AT43" s="61"/>
      <c r="AU43" s="61"/>
      <c r="AV43" s="61"/>
      <c r="AW43" s="61"/>
      <c r="AX43" s="61"/>
      <c r="AY43" s="61"/>
      <c r="AZ43" s="61"/>
      <c r="BA43" s="61"/>
      <c r="BB43" s="61"/>
      <c r="BC43" s="61"/>
      <c r="BD43" s="61"/>
      <c r="BE43" s="43"/>
      <c r="BF43" s="43"/>
      <c r="BG43" s="43"/>
      <c r="BH43" s="43"/>
      <c r="BI43" s="43"/>
      <c r="BJ43" s="43"/>
      <c r="BK43" s="43"/>
      <c r="BL43" s="43"/>
      <c r="BM43" s="43"/>
      <c r="BN43" s="43"/>
      <c r="BO43" s="43"/>
      <c r="BP43" s="43"/>
      <c r="BQ43" s="43"/>
      <c r="BR43" s="43"/>
      <c r="BS43" s="43"/>
      <c r="BT43" s="43"/>
      <c r="BU43" s="43"/>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row>
    <row r="44" spans="1:140" s="44" customFormat="1" ht="21.95" customHeight="1" x14ac:dyDescent="0.25">
      <c r="A44" s="144"/>
      <c r="B44" s="147"/>
      <c r="C44" s="43" t="str">
        <f t="shared" ref="C44:C75" si="56">IF($C$4="Duet","Faturização",IF($C$4="Duet Mix","Faturização",IF($C$4="team","Faturização",IF($C$4="Combi","Faturização",""))))</f>
        <v/>
      </c>
      <c r="D44" s="97"/>
      <c r="E44" s="58" t="str">
        <f t="shared" ref="E44" si="57">IF(AND(C44="Faturização",B41="Hybrid"),"Faturização","")</f>
        <v/>
      </c>
      <c r="F44" s="149" t="s">
        <v>1617</v>
      </c>
      <c r="G44" s="150"/>
      <c r="H44" s="74"/>
      <c r="I44" s="75"/>
      <c r="J44" s="75"/>
      <c r="K44" s="75"/>
      <c r="L44" s="75"/>
      <c r="M44" s="75"/>
      <c r="N44" s="75"/>
      <c r="O44" s="76"/>
      <c r="P44" s="61">
        <f t="shared" ref="P44" si="58">(H43*H44)+(I43*I44)+(J43*J44)+(K43*K44)+(L43*L44)+(M43*M44)+(N43*N44)+(O43*O44)</f>
        <v>0</v>
      </c>
      <c r="Q44" s="61"/>
      <c r="R44" s="43"/>
      <c r="S44" s="43"/>
      <c r="T44" s="43"/>
      <c r="U44" s="43"/>
      <c r="V44" s="43"/>
      <c r="W44" s="43"/>
      <c r="X44" s="70">
        <f t="shared" ref="X44" si="59">(R43*R44)+(S43*S44)+(T43*T44)+(U43*U44)+(V43*V44)+(W43*W44)</f>
        <v>0</v>
      </c>
      <c r="Y44" s="70">
        <f t="shared" ref="Y44" si="60">F43+G43+P44+X44+SUM(F47:W47)</f>
        <v>0</v>
      </c>
      <c r="Z44" s="122"/>
      <c r="AA44" s="61"/>
      <c r="AB44" s="61"/>
      <c r="AC44" s="62"/>
      <c r="AD44" s="62"/>
      <c r="AE44" s="62"/>
      <c r="AF44" s="62"/>
      <c r="AG44" s="62"/>
      <c r="AH44" s="62"/>
      <c r="AI44" s="62"/>
      <c r="AJ44" s="62"/>
      <c r="AK44" s="63"/>
      <c r="AL44" s="63"/>
      <c r="AM44" s="63"/>
      <c r="AN44" s="63"/>
      <c r="AO44" s="63"/>
      <c r="AP44" s="63"/>
      <c r="AQ44" s="63"/>
      <c r="AR44" s="63"/>
      <c r="AS44" s="70" t="s">
        <v>1593</v>
      </c>
      <c r="AT44" s="61"/>
      <c r="AU44" s="61"/>
      <c r="AV44" s="61"/>
      <c r="AW44" s="61"/>
      <c r="AX44" s="61"/>
      <c r="AY44" s="61"/>
      <c r="AZ44" s="61"/>
      <c r="BA44" s="61"/>
      <c r="BB44" s="61"/>
      <c r="BC44" s="61"/>
      <c r="BD44" s="61"/>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row>
    <row r="45" spans="1:140" s="44" customFormat="1" ht="12" customHeight="1" x14ac:dyDescent="0.25">
      <c r="A45" s="144"/>
      <c r="B45" s="147"/>
      <c r="C45" s="87" t="str">
        <f t="shared" ref="C45" si="61">IF(AND($B41="ACROB",$C$4="EQUIPA"),"ACROB_B",IF(AND($B41="ACROB",$C$4="combinado"),"ACROB_B",""))</f>
        <v/>
      </c>
      <c r="D45" s="97"/>
      <c r="E45" s="54" t="s">
        <v>66</v>
      </c>
      <c r="F45" s="85"/>
      <c r="G45" s="86" t="str">
        <f t="shared" ref="G45:G76" si="62">IF(C46="ACROB_C","ACRO-PAIR","")</f>
        <v/>
      </c>
      <c r="H45" s="78"/>
      <c r="I45" s="49"/>
      <c r="J45" s="49"/>
      <c r="K45" s="49"/>
      <c r="L45" s="49"/>
      <c r="M45" s="49"/>
      <c r="N45" s="49"/>
      <c r="O45" s="79"/>
      <c r="P45" s="49"/>
      <c r="Q45" s="49"/>
      <c r="R45" s="80"/>
      <c r="S45" s="80"/>
      <c r="T45" s="80"/>
      <c r="U45" s="80"/>
      <c r="V45" s="80"/>
      <c r="W45" s="77"/>
      <c r="X45" s="49"/>
      <c r="Y45" s="49"/>
      <c r="Z45" s="122"/>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row>
    <row r="46" spans="1:140" s="44" customFormat="1" ht="12" customHeight="1" thickBot="1" x14ac:dyDescent="0.3">
      <c r="A46" s="145"/>
      <c r="B46" s="148"/>
      <c r="C46" s="88" t="str">
        <f t="shared" ref="C46" si="63">IF(AND(B41="ACROB",$C$5="DUETO"),"ACROB_C","")</f>
        <v/>
      </c>
      <c r="D46" s="98"/>
      <c r="E46" s="55" t="s">
        <v>1170</v>
      </c>
      <c r="F46" s="81"/>
      <c r="G46" s="82"/>
      <c r="H46" s="83"/>
      <c r="I46" s="50"/>
      <c r="J46" s="50"/>
      <c r="K46" s="50"/>
      <c r="L46" s="50"/>
      <c r="M46" s="50"/>
      <c r="N46" s="50"/>
      <c r="O46" s="84"/>
      <c r="P46" s="49"/>
      <c r="Q46" s="49"/>
      <c r="R46" s="50"/>
      <c r="S46" s="50"/>
      <c r="T46" s="50"/>
      <c r="U46" s="50"/>
      <c r="V46" s="50"/>
      <c r="W46" s="84"/>
      <c r="X46" s="50"/>
      <c r="Y46" s="50"/>
      <c r="Z46" s="123"/>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row>
    <row r="47" spans="1:140" s="44" customFormat="1" ht="12" customHeight="1" x14ac:dyDescent="0.25">
      <c r="A47" s="143"/>
      <c r="B47" s="146"/>
      <c r="C47" s="141" t="str">
        <f>IF(B47="HYBRID",MOVIMENTOS!$A$8,IF(B47="ACROB",MOVIMENTOS!$E$8,""))</f>
        <v/>
      </c>
      <c r="D47" s="96"/>
      <c r="E47" s="156" t="s">
        <v>1642</v>
      </c>
      <c r="F47" s="158" t="str">
        <f t="shared" ref="F47:F78" si="64">IF(B47="HYBRID",0.5,IF(B47="TRE",0,""))</f>
        <v/>
      </c>
      <c r="G47" s="159"/>
      <c r="H47" s="39"/>
      <c r="I47" s="41"/>
      <c r="J47" s="41"/>
      <c r="K47" s="41"/>
      <c r="L47" s="41"/>
      <c r="M47" s="41"/>
      <c r="N47" s="41"/>
      <c r="O47" s="40"/>
      <c r="P47" s="68"/>
      <c r="Q47" s="103" t="str">
        <f>IF(B47="HYBRID",MOVIMENTOS!$G$8,"")</f>
        <v/>
      </c>
      <c r="R47" s="42"/>
      <c r="S47" s="41"/>
      <c r="T47" s="41"/>
      <c r="U47" s="41"/>
      <c r="V47" s="41"/>
      <c r="W47" s="40"/>
      <c r="X47" s="68"/>
      <c r="Y47" s="68"/>
      <c r="Z47" s="121">
        <f t="shared" ref="Z47" si="65">IF(E50="Faturização",Y50,IF(E50="",Y49,0))</f>
        <v>0</v>
      </c>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row>
    <row r="48" spans="1:140" s="44" customFormat="1" ht="12" customHeight="1" x14ac:dyDescent="0.25">
      <c r="A48" s="144"/>
      <c r="B48" s="147"/>
      <c r="C48" s="142"/>
      <c r="D48" s="97"/>
      <c r="E48" s="157"/>
      <c r="F48" s="160"/>
      <c r="G48" s="161"/>
      <c r="H48" s="45"/>
      <c r="I48" s="47"/>
      <c r="J48" s="47"/>
      <c r="K48" s="47"/>
      <c r="L48" s="47"/>
      <c r="M48" s="47"/>
      <c r="N48" s="47"/>
      <c r="O48" s="46"/>
      <c r="P48" s="34"/>
      <c r="Q48" s="104"/>
      <c r="R48" s="47"/>
      <c r="S48" s="47"/>
      <c r="T48" s="47"/>
      <c r="U48" s="47"/>
      <c r="V48" s="47"/>
      <c r="W48" s="47"/>
      <c r="X48" s="61"/>
      <c r="Y48" s="61"/>
      <c r="Z48" s="122"/>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row>
    <row r="49" spans="1:140" s="44" customFormat="1" ht="12" customHeight="1" x14ac:dyDescent="0.3">
      <c r="A49" s="144"/>
      <c r="B49" s="147"/>
      <c r="C49" s="48" t="str">
        <f>IF(B47="HYBRID",MOVIMENTOS!$P$8,"")</f>
        <v/>
      </c>
      <c r="D49" s="97"/>
      <c r="E49" s="58" t="s">
        <v>1170</v>
      </c>
      <c r="F49" s="32"/>
      <c r="G49" s="33"/>
      <c r="H49" s="58">
        <f t="shared" ref="H49:H112" si="66">IF(OR(IFERROR(AC49,TRUE)=TRUE,IFERROR(AK49,TRUE)=TRUE)=TRUE,0,IF(AC49=0,AK49,AC49))</f>
        <v>0</v>
      </c>
      <c r="I49" s="58">
        <f t="shared" ref="I49:I80" si="67">IF(OR(IFERROR(AD49,TRUE)=TRUE,IFERROR(AL49,TRUE)=TRUE)=TRUE,0,IF(AD49=0,AL49,AD49))</f>
        <v>0</v>
      </c>
      <c r="J49" s="58">
        <f t="shared" ref="J49:J112" si="68">IF(OR(IFERROR(AE49,TRUE)=TRUE,IFERROR(AM49,TRUE)=TRUE)=TRUE,0,IF(AE49=0,AM49,AE49))</f>
        <v>0</v>
      </c>
      <c r="K49" s="58">
        <f t="shared" ref="K49:K112" si="69">IF(OR(IFERROR(AF49,TRUE)=TRUE,IFERROR(AN49,TRUE)=TRUE)=TRUE,0,IF(AF49=0,AN49,AF49))</f>
        <v>0</v>
      </c>
      <c r="L49" s="58">
        <f t="shared" ref="L49:L112" si="70">IF(OR(IFERROR(AG49,TRUE)=TRUE,IFERROR(AO49,TRUE)=TRUE)=TRUE,0,IF(AG49=0,AO49,AG49))</f>
        <v>0</v>
      </c>
      <c r="M49" s="58">
        <f t="shared" ref="M49:M112" si="71">IF(OR(IFERROR(AH49,TRUE)=TRUE,IFERROR(AP49,TRUE)=TRUE)=TRUE,0,IF(AH49=0,AP49,AH49))</f>
        <v>0</v>
      </c>
      <c r="N49" s="58">
        <f t="shared" ref="N49:N112" si="72">IF(OR(IFERROR(AI49,TRUE)=TRUE,IFERROR(AQ49,TRUE)=TRUE)=TRUE,0,IF(AI49=0,AQ49,AI49))</f>
        <v>0</v>
      </c>
      <c r="O49" s="58">
        <f t="shared" ref="O49:O112" si="73">IF(OR(IFERROR(AJ49,TRUE)=TRUE,IFERROR(AR49,TRUE)=TRUE)=TRUE,0,IF(AJ49=0,AR49,AJ49))</f>
        <v>0</v>
      </c>
      <c r="P49" s="34">
        <f t="shared" ref="P49" si="74">SUM(H49:O49)</f>
        <v>0</v>
      </c>
      <c r="Q49" s="34" t="str">
        <f t="shared" ref="Q49:Q80" si="75">C49</f>
        <v/>
      </c>
      <c r="R49" s="34">
        <f>IF(R48=MOVIMENTOS!$A$53,MOVIMENTOS!$A$54,IF(R48=MOVIMENTOS!$B$53,MOVIMENTOS!$B$54,IF(R48=MOVIMENTOS!$C$53,MOVIMENTOS!$C$54,IF(R48=MOVIMENTOS!$D$53,MOVIMENTOS!$D$54,IF(R48=MOVIMENTOS!$E$53,MOVIMENTOS!$E$54,IF(R48=MOVIMENTOS!$F$53,MOVIMENTOS!$F$54,IF(R48=MOVIMENTOS!$G$53,MOVIMENTOS!$G$54,IF(R48=MOVIMENTOS!$I$53,MOVIMENTOS!$I$54,IF(R48=MOVIMENTOS!$J$53,MOVIMENTOS!$J$54,IF(R48=MOVIMENTOS!$K$53,MOVIMENTOS!$K$54,IF(R48=MOVIMENTOS!$L$53,MOVIMENTOS!$L$54,IF(R48=MOVIMENTOS!$M$53,MOVIMENTOS!$M$54,IF(R48=MOVIMENTOS!$N$53,MOVIMENTOS!$N$54,IF(R48=MOVIMENTOS!$O$53,MOVIMENTOS!$O$54,IF(R48=MOVIMENTOS!$P$53,MOVIMENTOS!$P$54,IF(R48=MOVIMENTOS!$Q$53,MOVIMENTOS!$Q$54,IF(R48=MOVIMENTOS!$R$53,MOVIMENTOS!$R$54,IF(R48=MOVIMENTOS!$S$53,MOVIMENTOS!$S$54,IF(R48=MOVIMENTOS!$T$53,MOVIMENTOS!$T$54,0)))))))))))))))))))</f>
        <v>0</v>
      </c>
      <c r="S49" s="34">
        <f>IF(S48=MOVIMENTOS!$A$53,MOVIMENTOS!$A$54,IF(S48=MOVIMENTOS!$B$53,MOVIMENTOS!$B$54,IF(S48=MOVIMENTOS!$C$53,MOVIMENTOS!$C$54,IF(S48=MOVIMENTOS!$D$53,MOVIMENTOS!$D$54,IF(S48=MOVIMENTOS!$E$53,MOVIMENTOS!$E$54,IF(S48=MOVIMENTOS!$F$53,MOVIMENTOS!$F$54,IF(S48=MOVIMENTOS!$G$53,MOVIMENTOS!$G$54,IF(S48=MOVIMENTOS!$I$53,MOVIMENTOS!$I$54,IF(S48=MOVIMENTOS!$J$53,MOVIMENTOS!$J$54,IF(S48=MOVIMENTOS!$K$53,MOVIMENTOS!$K$54,IF(S48=MOVIMENTOS!$L$53,MOVIMENTOS!$L$54,IF(S48=MOVIMENTOS!$M$53,MOVIMENTOS!$M$54,IF(S48=MOVIMENTOS!$N$53,MOVIMENTOS!$N$54,IF(S48=MOVIMENTOS!$O$53,MOVIMENTOS!$O$54,IF(S48=MOVIMENTOS!$P$53,MOVIMENTOS!$P$54,IF(S48=MOVIMENTOS!$Q$53,MOVIMENTOS!$Q$54,IF(S48=MOVIMENTOS!$R$53,MOVIMENTOS!$R$54,IF(S48=MOVIMENTOS!$S$53,MOVIMENTOS!$S$54,IF(S48=MOVIMENTOS!$T$53,MOVIMENTOS!$T$54,0)))))))))))))))))))</f>
        <v>0</v>
      </c>
      <c r="T49" s="34">
        <f>IF(T48=MOVIMENTOS!$A$53,MOVIMENTOS!$A$54,IF(T48=MOVIMENTOS!$B$53,MOVIMENTOS!$B$54,IF(T48=MOVIMENTOS!$C$53,MOVIMENTOS!$C$54,IF(T48=MOVIMENTOS!$D$53,MOVIMENTOS!$D$54,IF(T48=MOVIMENTOS!$E$53,MOVIMENTOS!$E$54,IF(T48=MOVIMENTOS!$F$53,MOVIMENTOS!$F$54,IF(T48=MOVIMENTOS!$G$53,MOVIMENTOS!$G$54,IF(T48=MOVIMENTOS!$I$53,MOVIMENTOS!$I$54,IF(T48=MOVIMENTOS!$J$53,MOVIMENTOS!$J$54,IF(T48=MOVIMENTOS!$K$53,MOVIMENTOS!$K$54,IF(T48=MOVIMENTOS!$L$53,MOVIMENTOS!$L$54,IF(T48=MOVIMENTOS!$M$53,MOVIMENTOS!$M$54,IF(T48=MOVIMENTOS!$N$53,MOVIMENTOS!$N$54,IF(T48=MOVIMENTOS!$O$53,MOVIMENTOS!$O$54,IF(T48=MOVIMENTOS!$P$53,MOVIMENTOS!$P$54,IF(T48=MOVIMENTOS!$Q$53,MOVIMENTOS!$Q$54,IF(T48=MOVIMENTOS!$R$53,MOVIMENTOS!$R$54,IF(T48=MOVIMENTOS!$S$53,MOVIMENTOS!$S$54,IF(T48=MOVIMENTOS!$T$53,MOVIMENTOS!$T$54,0)))))))))))))))))))</f>
        <v>0</v>
      </c>
      <c r="U49" s="34">
        <f>IF(U48=MOVIMENTOS!$A$53,MOVIMENTOS!$A$54,IF(U48=MOVIMENTOS!$B$53,MOVIMENTOS!$B$54,IF(U48=MOVIMENTOS!$C$53,MOVIMENTOS!$C$54,IF(U48=MOVIMENTOS!$D$53,MOVIMENTOS!$D$54,IF(U48=MOVIMENTOS!$E$53,MOVIMENTOS!$E$54,IF(U48=MOVIMENTOS!$F$53,MOVIMENTOS!$F$54,IF(U48=MOVIMENTOS!$G$53,MOVIMENTOS!$G$54,IF(U48=MOVIMENTOS!$I$53,MOVIMENTOS!$I$54,IF(U48=MOVIMENTOS!$J$53,MOVIMENTOS!$J$54,IF(U48=MOVIMENTOS!$K$53,MOVIMENTOS!$K$54,IF(U48=MOVIMENTOS!$L$53,MOVIMENTOS!$L$54,IF(U48=MOVIMENTOS!$M$53,MOVIMENTOS!$M$54,IF(U48=MOVIMENTOS!$N$53,MOVIMENTOS!$N$54,IF(U48=MOVIMENTOS!$O$53,MOVIMENTOS!$O$54,IF(U48=MOVIMENTOS!$P$53,MOVIMENTOS!$P$54,IF(U48=MOVIMENTOS!$Q$53,MOVIMENTOS!$Q$54,IF(U48=MOVIMENTOS!$R$53,MOVIMENTOS!$R$54,IF(U48=MOVIMENTOS!$S$53,MOVIMENTOS!$S$54,IF(U48=MOVIMENTOS!$T$53,MOVIMENTOS!$T$54,0)))))))))))))))))))</f>
        <v>0</v>
      </c>
      <c r="V49" s="34">
        <f>IF(V48=MOVIMENTOS!$A$53,MOVIMENTOS!$A$54,IF(V48=MOVIMENTOS!$B$53,MOVIMENTOS!$B$54,IF(V48=MOVIMENTOS!$C$53,MOVIMENTOS!$C$54,IF(V48=MOVIMENTOS!$D$53,MOVIMENTOS!$D$54,IF(V48=MOVIMENTOS!$E$53,MOVIMENTOS!$E$54,IF(V48=MOVIMENTOS!$F$53,MOVIMENTOS!$F$54,IF(V48=MOVIMENTOS!$G$53,MOVIMENTOS!$G$54,IF(V48=MOVIMENTOS!$I$53,MOVIMENTOS!$I$54,IF(V48=MOVIMENTOS!$J$53,MOVIMENTOS!$J$54,IF(V48=MOVIMENTOS!$K$53,MOVIMENTOS!$K$54,IF(V48=MOVIMENTOS!$L$53,MOVIMENTOS!$L$54,IF(V48=MOVIMENTOS!$M$53,MOVIMENTOS!$M$54,IF(V48=MOVIMENTOS!$N$53,MOVIMENTOS!$N$54,IF(V48=MOVIMENTOS!$O$53,MOVIMENTOS!$O$54,IF(V48=MOVIMENTOS!$P$53,MOVIMENTOS!$P$54,IF(V48=MOVIMENTOS!$Q$53,MOVIMENTOS!$Q$54,IF(V48=MOVIMENTOS!$R$53,MOVIMENTOS!$R$54,IF(V48=MOVIMENTOS!$S$53,MOVIMENTOS!$S$54,IF(V48=MOVIMENTOS!$T$53,MOVIMENTOS!$T$54,0)))))))))))))))))))</f>
        <v>0</v>
      </c>
      <c r="W49" s="34">
        <f>IF(W48=MOVIMENTOS!$A$53,MOVIMENTOS!$A$54,IF(W48=MOVIMENTOS!$B$53,MOVIMENTOS!$B$54,IF(W48=MOVIMENTOS!$C$53,MOVIMENTOS!$C$54,IF(W48=MOVIMENTOS!$D$53,MOVIMENTOS!$D$54,IF(W48=MOVIMENTOS!$E$53,MOVIMENTOS!$E$54,IF(W48=MOVIMENTOS!$F$53,MOVIMENTOS!$F$54,IF(W48=MOVIMENTOS!$G$53,MOVIMENTOS!$G$54,IF(W48=MOVIMENTOS!$I$53,MOVIMENTOS!$I$54,IF(W48=MOVIMENTOS!$J$53,MOVIMENTOS!$J$54,IF(W48=MOVIMENTOS!$K$53,MOVIMENTOS!$K$54,IF(W48=MOVIMENTOS!$L$53,MOVIMENTOS!$L$54,IF(W48=MOVIMENTOS!$M$53,MOVIMENTOS!$M$54,IF(W48=MOVIMENTOS!$N$53,MOVIMENTOS!$N$54,IF(W48=MOVIMENTOS!$O$53,MOVIMENTOS!$O$54,IF(W48=MOVIMENTOS!$P$53,MOVIMENTOS!$P$54,IF(W48=MOVIMENTOS!$Q$53,MOVIMENTOS!$Q$54,IF(W48=MOVIMENTOS!$R$53,MOVIMENTOS!$R$54,IF(W48=MOVIMENTOS!$S$53,MOVIMENTOS!$S$54,IF(W48=MOVIMENTOS!$T$53,MOVIMENTOS!$T$54,0)))))))))))))))))))</f>
        <v>0</v>
      </c>
      <c r="X49" s="91">
        <f>IF(X48=MOVIMENTOS!$A$53,MOVIMENTOS!$A$54,IF(X48=MOVIMENTOS!$B$53,MOVIMENTOS!$B$54,IF(X48=MOVIMENTOS!$C$53,MOVIMENTOS!$C$54,IF(X48=MOVIMENTOS!$D$53,MOVIMENTOS!$D$54,IF(X48=MOVIMENTOS!$E$53,MOVIMENTOS!$E$54,IF(X48=MOVIMENTOS!$F$53,MOVIMENTOS!$F$54,IF(X48=MOVIMENTOS!$G$53,MOVIMENTOS!$G$54,IF(X48=MOVIMENTOS!$I$53,MOVIMENTOS!$I$54,IF(X48=MOVIMENTOS!$J$53,MOVIMENTOS!$J$54,IF(X48=MOVIMENTOS!$K$53,MOVIMENTOS!$K$54,IF(X48=MOVIMENTOS!$L$53,MOVIMENTOS!$L$54,IF(X48=MOVIMENTOS!$M$53,MOVIMENTOS!$M$54,IF(X48=MOVIMENTOS!$N$53,MOVIMENTOS!$N$54,IF(X48=MOVIMENTOS!$O$53,MOVIMENTOS!$O$54,IF(X48=MOVIMENTOS!$P$53,MOVIMENTOS!$P$54,IF(X48=MOVIMENTOS!$Q$53,MOVIMENTOS!$Q$54,IF(X48=MOVIMENTOS!$R$53,MOVIMENTOS!$R$54,IF(X48=MOVIMENTOS!$S$53,MOVIMENTOS!$S$54,IF(X48=MOVIMENTOS!$T$53,MOVIMENTOS!$T$54,0)))))))))))))))))))</f>
        <v>0</v>
      </c>
      <c r="Y49" s="71">
        <f t="shared" ref="Y49" si="76">P49+X49+SUM(F52:W52)</f>
        <v>0</v>
      </c>
      <c r="Z49" s="122"/>
      <c r="AA49" s="69"/>
      <c r="AB49" s="61"/>
      <c r="AC49" s="62">
        <f>IF(B47="HYBRID",HLOOKUP(H48,MOVIMENTOS!$A$38:$AQ$39,2,0),0)</f>
        <v>0</v>
      </c>
      <c r="AD49" s="62">
        <f>IF(B47="HYBRID",HLOOKUP(I48,MOVIMENTOS!$A$38:$AQ$39,2,0),0)</f>
        <v>0</v>
      </c>
      <c r="AE49" s="62">
        <f>IF(B47="HYBRID",HLOOKUP(J48,MOVIMENTOS!$A$38:$AQ$39,2,0),0)</f>
        <v>0</v>
      </c>
      <c r="AF49" s="62">
        <f>IF(B47="HYBRID",HLOOKUP(K48,MOVIMENTOS!$A$38:$AQ$39,2,0),0)</f>
        <v>0</v>
      </c>
      <c r="AG49" s="62">
        <f>IF(B47="HYBRID",HLOOKUP(L48,MOVIMENTOS!$A$38:$AQ$39,2,0),0)</f>
        <v>0</v>
      </c>
      <c r="AH49" s="62">
        <f>IF(B47="HYBRID",HLOOKUP(M48,MOVIMENTOS!$A$38:$AQ$39,2,0),0)</f>
        <v>0</v>
      </c>
      <c r="AI49" s="62">
        <f>IF(B47="HYBRID",HLOOKUP(N48,MOVIMENTOS!$A$38:$AQ$39,2,0),0)</f>
        <v>0</v>
      </c>
      <c r="AJ49" s="62">
        <f>IF(B47="HYBRID",HLOOKUP(O48,MOVIMENTOS!$A$38:$AQ$39,2,0),0)</f>
        <v>0</v>
      </c>
      <c r="AK49" s="63">
        <f>IF(B47="TRE",HLOOKUP(H48,MOVIMENTOS!$A$57:$K$60,VLOOKUP($C$4,MOVIMENTOS!$A$63:$B$65,2,0),TRUE),0)</f>
        <v>0</v>
      </c>
      <c r="AL49" s="63">
        <f>IF(B47="TRE",HLOOKUP(I48,MOVIMENTOS!$A$57:$K$60,VLOOKUP($C$4,MOVIMENTOS!$A$63:$B$65,2,0),TRUE),0)</f>
        <v>0</v>
      </c>
      <c r="AM49" s="63">
        <f>IF(B47="TRE",HLOOKUP(J48,MOVIMENTOS!$A$57:$K$60,VLOOKUP($C$4,MOVIMENTOS!$A$63:$B$65,2,0),TRUE),0)</f>
        <v>0</v>
      </c>
      <c r="AN49" s="63">
        <f>IF(B47="TRE",HLOOKUP(K48,MOVIMENTOS!$A$57:$K$60,VLOOKUP($C$4,MOVIMENTOS!$A$63:$B$65,2,0),TRUE),0)</f>
        <v>0</v>
      </c>
      <c r="AO49" s="63">
        <f>IF(B47="TRE",HLOOKUP(N48,MOVIMENTOS!$A$57:$K$60,VLOOKUP($C$4,MOVIMENTOS!$A$63:$B$65,2,0),TRUE),0)</f>
        <v>0</v>
      </c>
      <c r="AP49" s="63">
        <f>IF(B47="TRE",HLOOKUP(O48,MOVIMENTOS!$A$57:$K$60,VLOOKUP($C$4,MOVIMENTOS!$A$63:$B$65,2,0),TRUE),0)</f>
        <v>0</v>
      </c>
      <c r="AQ49" s="63">
        <f>IF(C47="TRE",HLOOKUP(Q48,MOVIMENTOS!$A$57:$K$60,VLOOKUP($C$4,MOVIMENTOS!$A$63:$B$65,2,0),TRUE),0)</f>
        <v>0</v>
      </c>
      <c r="AR49" s="63">
        <f>IF(D47="TRE",HLOOKUP(R48,MOVIMENTOS!$A$57:$K$60,VLOOKUP($C$4,MOVIMENTOS!$A$63:$B$65,2,0),TRUE),0)</f>
        <v>0</v>
      </c>
      <c r="AS49" s="72" t="s">
        <v>1592</v>
      </c>
      <c r="AT49" s="61"/>
      <c r="AU49" s="61"/>
      <c r="AV49" s="61"/>
      <c r="AW49" s="61"/>
      <c r="AX49" s="61"/>
      <c r="AY49" s="61"/>
      <c r="AZ49" s="61"/>
      <c r="BA49" s="61"/>
      <c r="BB49" s="61"/>
      <c r="BC49" s="61"/>
      <c r="BD49" s="61"/>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row>
    <row r="50" spans="1:140" s="44" customFormat="1" ht="23.45" customHeight="1" x14ac:dyDescent="0.25">
      <c r="A50" s="144"/>
      <c r="B50" s="147"/>
      <c r="C50" s="43" t="str">
        <f t="shared" ref="C50:C81" si="77">IF($C$4="Duet","Faturização",IF($C$4="Duet Mix","Faturização",IF($C$4="team","Faturização",IF($C$4="Combi","Faturização",""))))</f>
        <v/>
      </c>
      <c r="D50" s="97"/>
      <c r="E50" s="58" t="str">
        <f t="shared" ref="E50" si="78">IF(AND(C50="Faturização",B47="Hybrid"),"Faturização","")</f>
        <v/>
      </c>
      <c r="F50" s="149" t="s">
        <v>1617</v>
      </c>
      <c r="G50" s="150"/>
      <c r="H50" s="74"/>
      <c r="I50" s="75"/>
      <c r="J50" s="75"/>
      <c r="K50" s="75"/>
      <c r="L50" s="75"/>
      <c r="M50" s="75"/>
      <c r="N50" s="75"/>
      <c r="O50" s="76"/>
      <c r="P50" s="61">
        <f t="shared" ref="P50" si="79">(H49*H50)+(I49*I50)+(J49*J50)+(K49*K50)+(L49*L50)+(M49*M50)+(N49*N50)+(O49*O50)</f>
        <v>0</v>
      </c>
      <c r="Q50" s="61"/>
      <c r="R50" s="43"/>
      <c r="S50" s="43"/>
      <c r="T50" s="43"/>
      <c r="U50" s="43"/>
      <c r="V50" s="43"/>
      <c r="W50" s="43"/>
      <c r="X50" s="70">
        <f t="shared" ref="X50" si="80">(R49*R50)+(S49*S50)+(T49*T50)+(U49*U50)+(V49*V50)+(W49*W50)</f>
        <v>0</v>
      </c>
      <c r="Y50" s="70">
        <f t="shared" ref="Y50" si="81">F49+G49+P50+X50+SUM(F53:W53)</f>
        <v>0</v>
      </c>
      <c r="Z50" s="122"/>
      <c r="AA50" s="61"/>
      <c r="AB50" s="61"/>
      <c r="AC50" s="62"/>
      <c r="AD50" s="62"/>
      <c r="AE50" s="62"/>
      <c r="AF50" s="62"/>
      <c r="AG50" s="62"/>
      <c r="AH50" s="62"/>
      <c r="AI50" s="62"/>
      <c r="AJ50" s="62"/>
      <c r="AK50" s="63"/>
      <c r="AL50" s="63"/>
      <c r="AM50" s="63"/>
      <c r="AN50" s="63"/>
      <c r="AO50" s="63"/>
      <c r="AP50" s="63"/>
      <c r="AQ50" s="63"/>
      <c r="AR50" s="63"/>
      <c r="AS50" s="70" t="s">
        <v>1593</v>
      </c>
      <c r="AT50" s="61"/>
      <c r="AU50" s="61"/>
      <c r="AV50" s="61"/>
      <c r="AW50" s="61"/>
      <c r="AX50" s="61"/>
      <c r="AY50" s="61"/>
      <c r="AZ50" s="61"/>
      <c r="BA50" s="61"/>
      <c r="BB50" s="61"/>
      <c r="BC50" s="61"/>
      <c r="BD50" s="61"/>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row>
    <row r="51" spans="1:140" s="44" customFormat="1" ht="12" customHeight="1" x14ac:dyDescent="0.25">
      <c r="A51" s="144"/>
      <c r="B51" s="147"/>
      <c r="C51" s="87" t="str">
        <f t="shared" ref="C51" si="82">IF(AND($B47="ACROB",$C$4="EQUIPA"),"ACROB_B",IF(AND($B47="ACROB",$C$4="combinado"),"ACROB_B",""))</f>
        <v/>
      </c>
      <c r="D51" s="97"/>
      <c r="E51" s="54" t="s">
        <v>66</v>
      </c>
      <c r="F51" s="85"/>
      <c r="G51" s="86" t="str">
        <f t="shared" ref="G51:G82" si="83">IF(C52="ACROB_C","ACRO-PAIR","")</f>
        <v/>
      </c>
      <c r="H51" s="78"/>
      <c r="I51" s="49"/>
      <c r="J51" s="49"/>
      <c r="K51" s="49"/>
      <c r="L51" s="49"/>
      <c r="M51" s="49"/>
      <c r="N51" s="49"/>
      <c r="O51" s="79"/>
      <c r="P51" s="49"/>
      <c r="Q51" s="49"/>
      <c r="R51" s="80"/>
      <c r="S51" s="80"/>
      <c r="T51" s="80"/>
      <c r="U51" s="80"/>
      <c r="V51" s="80"/>
      <c r="W51" s="77"/>
      <c r="X51" s="49"/>
      <c r="Y51" s="49"/>
      <c r="Z51" s="122"/>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row>
    <row r="52" spans="1:140" s="44" customFormat="1" ht="12" customHeight="1" thickBot="1" x14ac:dyDescent="0.3">
      <c r="A52" s="145"/>
      <c r="B52" s="148"/>
      <c r="C52" s="88" t="str">
        <f t="shared" ref="C52" si="84">IF(AND(B47="ACROB",$C$5="DUETO"),"ACROB_C","")</f>
        <v/>
      </c>
      <c r="D52" s="98"/>
      <c r="E52" s="55" t="s">
        <v>1170</v>
      </c>
      <c r="F52" s="81"/>
      <c r="G52" s="82"/>
      <c r="H52" s="83"/>
      <c r="I52" s="50"/>
      <c r="J52" s="50"/>
      <c r="K52" s="50"/>
      <c r="L52" s="50"/>
      <c r="M52" s="50"/>
      <c r="N52" s="50"/>
      <c r="O52" s="84"/>
      <c r="P52" s="49"/>
      <c r="Q52" s="49"/>
      <c r="R52" s="50"/>
      <c r="S52" s="50"/>
      <c r="T52" s="50"/>
      <c r="U52" s="50"/>
      <c r="V52" s="50"/>
      <c r="W52" s="84"/>
      <c r="X52" s="50"/>
      <c r="Y52" s="50"/>
      <c r="Z52" s="123"/>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row>
    <row r="53" spans="1:140" s="44" customFormat="1" ht="12" customHeight="1" x14ac:dyDescent="0.25">
      <c r="A53" s="143"/>
      <c r="B53" s="146"/>
      <c r="C53" s="141" t="str">
        <f>IF(B53="HYBRID",MOVIMENTOS!$A$8,IF(B53="ACROB",MOVIMENTOS!$E$8,""))</f>
        <v/>
      </c>
      <c r="D53" s="96"/>
      <c r="E53" s="156" t="s">
        <v>1642</v>
      </c>
      <c r="F53" s="158" t="str">
        <f t="shared" ref="F53:F84" si="85">IF(B53="HYBRID",0.5,IF(B53="TRE",0,""))</f>
        <v/>
      </c>
      <c r="G53" s="159"/>
      <c r="H53" s="39"/>
      <c r="I53" s="41"/>
      <c r="J53" s="41"/>
      <c r="K53" s="41"/>
      <c r="L53" s="41"/>
      <c r="M53" s="41"/>
      <c r="N53" s="41"/>
      <c r="O53" s="40"/>
      <c r="P53" s="68"/>
      <c r="Q53" s="103" t="str">
        <f>IF(B53="HYBRID",MOVIMENTOS!$G$8,"")</f>
        <v/>
      </c>
      <c r="R53" s="42"/>
      <c r="S53" s="41"/>
      <c r="T53" s="41"/>
      <c r="U53" s="41"/>
      <c r="V53" s="41"/>
      <c r="W53" s="40"/>
      <c r="X53" s="68"/>
      <c r="Y53" s="68"/>
      <c r="Z53" s="121">
        <f t="shared" ref="Z53" si="86">IF(E56="Faturização",Y56,IF(E56="",Y55,0))</f>
        <v>0</v>
      </c>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row>
    <row r="54" spans="1:140" s="44" customFormat="1" ht="12" customHeight="1" x14ac:dyDescent="0.25">
      <c r="A54" s="144"/>
      <c r="B54" s="147"/>
      <c r="C54" s="142"/>
      <c r="D54" s="97"/>
      <c r="E54" s="157"/>
      <c r="F54" s="160"/>
      <c r="G54" s="161"/>
      <c r="H54" s="45"/>
      <c r="I54" s="47"/>
      <c r="J54" s="47"/>
      <c r="K54" s="47"/>
      <c r="L54" s="47"/>
      <c r="M54" s="47"/>
      <c r="N54" s="47"/>
      <c r="O54" s="46"/>
      <c r="P54" s="34"/>
      <c r="Q54" s="104"/>
      <c r="R54" s="47"/>
      <c r="S54" s="47"/>
      <c r="T54" s="47"/>
      <c r="U54" s="47"/>
      <c r="V54" s="47"/>
      <c r="W54" s="47"/>
      <c r="X54" s="61"/>
      <c r="Y54" s="61"/>
      <c r="Z54" s="122"/>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row>
    <row r="55" spans="1:140" s="44" customFormat="1" ht="12" customHeight="1" x14ac:dyDescent="0.3">
      <c r="A55" s="144"/>
      <c r="B55" s="147"/>
      <c r="C55" s="48" t="str">
        <f>IF(B53="HYBRID",MOVIMENTOS!$P$8,"")</f>
        <v/>
      </c>
      <c r="D55" s="97"/>
      <c r="E55" s="58" t="s">
        <v>1170</v>
      </c>
      <c r="F55" s="32"/>
      <c r="G55" s="33"/>
      <c r="H55" s="58">
        <f t="shared" ref="H55:H118" si="87">IF(OR(IFERROR(AC55,TRUE)=TRUE,IFERROR(AK55,TRUE)=TRUE)=TRUE,0,IF(AC55=0,AK55,AC55))</f>
        <v>0</v>
      </c>
      <c r="I55" s="58">
        <f t="shared" ref="I55:I86" si="88">IF(OR(IFERROR(AD55,TRUE)=TRUE,IFERROR(AL55,TRUE)=TRUE)=TRUE,0,IF(AD55=0,AL55,AD55))</f>
        <v>0</v>
      </c>
      <c r="J55" s="58">
        <f t="shared" ref="J55:J118" si="89">IF(OR(IFERROR(AE55,TRUE)=TRUE,IFERROR(AM55,TRUE)=TRUE)=TRUE,0,IF(AE55=0,AM55,AE55))</f>
        <v>0</v>
      </c>
      <c r="K55" s="58">
        <f t="shared" ref="K55:K118" si="90">IF(OR(IFERROR(AF55,TRUE)=TRUE,IFERROR(AN55,TRUE)=TRUE)=TRUE,0,IF(AF55=0,AN55,AF55))</f>
        <v>0</v>
      </c>
      <c r="L55" s="58">
        <f t="shared" ref="L55:L118" si="91">IF(OR(IFERROR(AG55,TRUE)=TRUE,IFERROR(AO55,TRUE)=TRUE)=TRUE,0,IF(AG55=0,AO55,AG55))</f>
        <v>0</v>
      </c>
      <c r="M55" s="58">
        <f t="shared" ref="M55:M118" si="92">IF(OR(IFERROR(AH55,TRUE)=TRUE,IFERROR(AP55,TRUE)=TRUE)=TRUE,0,IF(AH55=0,AP55,AH55))</f>
        <v>0</v>
      </c>
      <c r="N55" s="58">
        <f t="shared" ref="N55:N118" si="93">IF(OR(IFERROR(AI55,TRUE)=TRUE,IFERROR(AQ55,TRUE)=TRUE)=TRUE,0,IF(AI55=0,AQ55,AI55))</f>
        <v>0</v>
      </c>
      <c r="O55" s="58">
        <f t="shared" ref="O55:O118" si="94">IF(OR(IFERROR(AJ55,TRUE)=TRUE,IFERROR(AR55,TRUE)=TRUE)=TRUE,0,IF(AJ55=0,AR55,AJ55))</f>
        <v>0</v>
      </c>
      <c r="P55" s="34">
        <f t="shared" ref="P55" si="95">SUM(H55:O55)</f>
        <v>0</v>
      </c>
      <c r="Q55" s="34" t="str">
        <f t="shared" ref="Q55:Q86" si="96">C55</f>
        <v/>
      </c>
      <c r="R55" s="34">
        <f>IF(R54=MOVIMENTOS!$A$53,MOVIMENTOS!$A$54,IF(R54=MOVIMENTOS!$B$53,MOVIMENTOS!$B$54,IF(R54=MOVIMENTOS!$C$53,MOVIMENTOS!$C$54,IF(R54=MOVIMENTOS!$D$53,MOVIMENTOS!$D$54,IF(R54=MOVIMENTOS!$E$53,MOVIMENTOS!$E$54,IF(R54=MOVIMENTOS!$F$53,MOVIMENTOS!$F$54,IF(R54=MOVIMENTOS!$G$53,MOVIMENTOS!$G$54,IF(R54=MOVIMENTOS!$I$53,MOVIMENTOS!$I$54,IF(R54=MOVIMENTOS!$J$53,MOVIMENTOS!$J$54,IF(R54=MOVIMENTOS!$K$53,MOVIMENTOS!$K$54,IF(R54=MOVIMENTOS!$L$53,MOVIMENTOS!$L$54,IF(R54=MOVIMENTOS!$M$53,MOVIMENTOS!$M$54,IF(R54=MOVIMENTOS!$N$53,MOVIMENTOS!$N$54,IF(R54=MOVIMENTOS!$O$53,MOVIMENTOS!$O$54,IF(R54=MOVIMENTOS!$P$53,MOVIMENTOS!$P$54,IF(R54=MOVIMENTOS!$Q$53,MOVIMENTOS!$Q$54,IF(R54=MOVIMENTOS!$R$53,MOVIMENTOS!$R$54,IF(R54=MOVIMENTOS!$S$53,MOVIMENTOS!$S$54,IF(R54=MOVIMENTOS!$T$53,MOVIMENTOS!$T$54,0)))))))))))))))))))</f>
        <v>0</v>
      </c>
      <c r="S55" s="34">
        <f>IF(S54=MOVIMENTOS!$A$53,MOVIMENTOS!$A$54,IF(S54=MOVIMENTOS!$B$53,MOVIMENTOS!$B$54,IF(S54=MOVIMENTOS!$C$53,MOVIMENTOS!$C$54,IF(S54=MOVIMENTOS!$D$53,MOVIMENTOS!$D$54,IF(S54=MOVIMENTOS!$E$53,MOVIMENTOS!$E$54,IF(S54=MOVIMENTOS!$F$53,MOVIMENTOS!$F$54,IF(S54=MOVIMENTOS!$G$53,MOVIMENTOS!$G$54,IF(S54=MOVIMENTOS!$I$53,MOVIMENTOS!$I$54,IF(S54=MOVIMENTOS!$J$53,MOVIMENTOS!$J$54,IF(S54=MOVIMENTOS!$K$53,MOVIMENTOS!$K$54,IF(S54=MOVIMENTOS!$L$53,MOVIMENTOS!$L$54,IF(S54=MOVIMENTOS!$M$53,MOVIMENTOS!$M$54,IF(S54=MOVIMENTOS!$N$53,MOVIMENTOS!$N$54,IF(S54=MOVIMENTOS!$O$53,MOVIMENTOS!$O$54,IF(S54=MOVIMENTOS!$P$53,MOVIMENTOS!$P$54,IF(S54=MOVIMENTOS!$Q$53,MOVIMENTOS!$Q$54,IF(S54=MOVIMENTOS!$R$53,MOVIMENTOS!$R$54,IF(S54=MOVIMENTOS!$S$53,MOVIMENTOS!$S$54,IF(S54=MOVIMENTOS!$T$53,MOVIMENTOS!$T$54,0)))))))))))))))))))</f>
        <v>0</v>
      </c>
      <c r="T55" s="34">
        <f>IF(T54=MOVIMENTOS!$A$53,MOVIMENTOS!$A$54,IF(T54=MOVIMENTOS!$B$53,MOVIMENTOS!$B$54,IF(T54=MOVIMENTOS!$C$53,MOVIMENTOS!$C$54,IF(T54=MOVIMENTOS!$D$53,MOVIMENTOS!$D$54,IF(T54=MOVIMENTOS!$E$53,MOVIMENTOS!$E$54,IF(T54=MOVIMENTOS!$F$53,MOVIMENTOS!$F$54,IF(T54=MOVIMENTOS!$G$53,MOVIMENTOS!$G$54,IF(T54=MOVIMENTOS!$I$53,MOVIMENTOS!$I$54,IF(T54=MOVIMENTOS!$J$53,MOVIMENTOS!$J$54,IF(T54=MOVIMENTOS!$K$53,MOVIMENTOS!$K$54,IF(T54=MOVIMENTOS!$L$53,MOVIMENTOS!$L$54,IF(T54=MOVIMENTOS!$M$53,MOVIMENTOS!$M$54,IF(T54=MOVIMENTOS!$N$53,MOVIMENTOS!$N$54,IF(T54=MOVIMENTOS!$O$53,MOVIMENTOS!$O$54,IF(T54=MOVIMENTOS!$P$53,MOVIMENTOS!$P$54,IF(T54=MOVIMENTOS!$Q$53,MOVIMENTOS!$Q$54,IF(T54=MOVIMENTOS!$R$53,MOVIMENTOS!$R$54,IF(T54=MOVIMENTOS!$S$53,MOVIMENTOS!$S$54,IF(T54=MOVIMENTOS!$T$53,MOVIMENTOS!$T$54,0)))))))))))))))))))</f>
        <v>0</v>
      </c>
      <c r="U55" s="34">
        <f>IF(U54=MOVIMENTOS!$A$53,MOVIMENTOS!$A$54,IF(U54=MOVIMENTOS!$B$53,MOVIMENTOS!$B$54,IF(U54=MOVIMENTOS!$C$53,MOVIMENTOS!$C$54,IF(U54=MOVIMENTOS!$D$53,MOVIMENTOS!$D$54,IF(U54=MOVIMENTOS!$E$53,MOVIMENTOS!$E$54,IF(U54=MOVIMENTOS!$F$53,MOVIMENTOS!$F$54,IF(U54=MOVIMENTOS!$G$53,MOVIMENTOS!$G$54,IF(U54=MOVIMENTOS!$I$53,MOVIMENTOS!$I$54,IF(U54=MOVIMENTOS!$J$53,MOVIMENTOS!$J$54,IF(U54=MOVIMENTOS!$K$53,MOVIMENTOS!$K$54,IF(U54=MOVIMENTOS!$L$53,MOVIMENTOS!$L$54,IF(U54=MOVIMENTOS!$M$53,MOVIMENTOS!$M$54,IF(U54=MOVIMENTOS!$N$53,MOVIMENTOS!$N$54,IF(U54=MOVIMENTOS!$O$53,MOVIMENTOS!$O$54,IF(U54=MOVIMENTOS!$P$53,MOVIMENTOS!$P$54,IF(U54=MOVIMENTOS!$Q$53,MOVIMENTOS!$Q$54,IF(U54=MOVIMENTOS!$R$53,MOVIMENTOS!$R$54,IF(U54=MOVIMENTOS!$S$53,MOVIMENTOS!$S$54,IF(U54=MOVIMENTOS!$T$53,MOVIMENTOS!$T$54,0)))))))))))))))))))</f>
        <v>0</v>
      </c>
      <c r="V55" s="34">
        <f>IF(V54=MOVIMENTOS!$A$53,MOVIMENTOS!$A$54,IF(V54=MOVIMENTOS!$B$53,MOVIMENTOS!$B$54,IF(V54=MOVIMENTOS!$C$53,MOVIMENTOS!$C$54,IF(V54=MOVIMENTOS!$D$53,MOVIMENTOS!$D$54,IF(V54=MOVIMENTOS!$E$53,MOVIMENTOS!$E$54,IF(V54=MOVIMENTOS!$F$53,MOVIMENTOS!$F$54,IF(V54=MOVIMENTOS!$G$53,MOVIMENTOS!$G$54,IF(V54=MOVIMENTOS!$I$53,MOVIMENTOS!$I$54,IF(V54=MOVIMENTOS!$J$53,MOVIMENTOS!$J$54,IF(V54=MOVIMENTOS!$K$53,MOVIMENTOS!$K$54,IF(V54=MOVIMENTOS!$L$53,MOVIMENTOS!$L$54,IF(V54=MOVIMENTOS!$M$53,MOVIMENTOS!$M$54,IF(V54=MOVIMENTOS!$N$53,MOVIMENTOS!$N$54,IF(V54=MOVIMENTOS!$O$53,MOVIMENTOS!$O$54,IF(V54=MOVIMENTOS!$P$53,MOVIMENTOS!$P$54,IF(V54=MOVIMENTOS!$Q$53,MOVIMENTOS!$Q$54,IF(V54=MOVIMENTOS!$R$53,MOVIMENTOS!$R$54,IF(V54=MOVIMENTOS!$S$53,MOVIMENTOS!$S$54,IF(V54=MOVIMENTOS!$T$53,MOVIMENTOS!$T$54,0)))))))))))))))))))</f>
        <v>0</v>
      </c>
      <c r="W55" s="34">
        <f>IF(W54=MOVIMENTOS!$A$53,MOVIMENTOS!$A$54,IF(W54=MOVIMENTOS!$B$53,MOVIMENTOS!$B$54,IF(W54=MOVIMENTOS!$C$53,MOVIMENTOS!$C$54,IF(W54=MOVIMENTOS!$D$53,MOVIMENTOS!$D$54,IF(W54=MOVIMENTOS!$E$53,MOVIMENTOS!$E$54,IF(W54=MOVIMENTOS!$F$53,MOVIMENTOS!$F$54,IF(W54=MOVIMENTOS!$G$53,MOVIMENTOS!$G$54,IF(W54=MOVIMENTOS!$I$53,MOVIMENTOS!$I$54,IF(W54=MOVIMENTOS!$J$53,MOVIMENTOS!$J$54,IF(W54=MOVIMENTOS!$K$53,MOVIMENTOS!$K$54,IF(W54=MOVIMENTOS!$L$53,MOVIMENTOS!$L$54,IF(W54=MOVIMENTOS!$M$53,MOVIMENTOS!$M$54,IF(W54=MOVIMENTOS!$N$53,MOVIMENTOS!$N$54,IF(W54=MOVIMENTOS!$O$53,MOVIMENTOS!$O$54,IF(W54=MOVIMENTOS!$P$53,MOVIMENTOS!$P$54,IF(W54=MOVIMENTOS!$Q$53,MOVIMENTOS!$Q$54,IF(W54=MOVIMENTOS!$R$53,MOVIMENTOS!$R$54,IF(W54=MOVIMENTOS!$S$53,MOVIMENTOS!$S$54,IF(W54=MOVIMENTOS!$T$53,MOVIMENTOS!$T$54,0)))))))))))))))))))</f>
        <v>0</v>
      </c>
      <c r="X55" s="91">
        <f>IF(X54=MOVIMENTOS!$A$53,MOVIMENTOS!$A$54,IF(X54=MOVIMENTOS!$B$53,MOVIMENTOS!$B$54,IF(X54=MOVIMENTOS!$C$53,MOVIMENTOS!$C$54,IF(X54=MOVIMENTOS!$D$53,MOVIMENTOS!$D$54,IF(X54=MOVIMENTOS!$E$53,MOVIMENTOS!$E$54,IF(X54=MOVIMENTOS!$F$53,MOVIMENTOS!$F$54,IF(X54=MOVIMENTOS!$G$53,MOVIMENTOS!$G$54,IF(X54=MOVIMENTOS!$I$53,MOVIMENTOS!$I$54,IF(X54=MOVIMENTOS!$J$53,MOVIMENTOS!$J$54,IF(X54=MOVIMENTOS!$K$53,MOVIMENTOS!$K$54,IF(X54=MOVIMENTOS!$L$53,MOVIMENTOS!$L$54,IF(X54=MOVIMENTOS!$M$53,MOVIMENTOS!$M$54,IF(X54=MOVIMENTOS!$N$53,MOVIMENTOS!$N$54,IF(X54=MOVIMENTOS!$O$53,MOVIMENTOS!$O$54,IF(X54=MOVIMENTOS!$P$53,MOVIMENTOS!$P$54,IF(X54=MOVIMENTOS!$Q$53,MOVIMENTOS!$Q$54,IF(X54=MOVIMENTOS!$R$53,MOVIMENTOS!$R$54,IF(X54=MOVIMENTOS!$S$53,MOVIMENTOS!$S$54,IF(X54=MOVIMENTOS!$T$53,MOVIMENTOS!$T$54,0)))))))))))))))))))</f>
        <v>0</v>
      </c>
      <c r="Y55" s="71">
        <f t="shared" ref="Y55" si="97">P55+X55+SUM(F58:W58)</f>
        <v>0</v>
      </c>
      <c r="Z55" s="122"/>
      <c r="AA55" s="69"/>
      <c r="AB55" s="61"/>
      <c r="AC55" s="62">
        <f>IF(B53="HYBRID",HLOOKUP(H54,MOVIMENTOS!$A$38:$AQ$39,2,0),0)</f>
        <v>0</v>
      </c>
      <c r="AD55" s="62">
        <f>IF(B53="HYBRID",HLOOKUP(I54,MOVIMENTOS!$A$38:$AQ$39,2,0),0)</f>
        <v>0</v>
      </c>
      <c r="AE55" s="62">
        <f>IF(B53="HYBRID",HLOOKUP(J54,MOVIMENTOS!$A$38:$AQ$39,2,0),0)</f>
        <v>0</v>
      </c>
      <c r="AF55" s="62">
        <f>IF(B53="HYBRID",HLOOKUP(K54,MOVIMENTOS!$A$38:$AQ$39,2,0),0)</f>
        <v>0</v>
      </c>
      <c r="AG55" s="62">
        <f>IF(B53="HYBRID",HLOOKUP(L54,MOVIMENTOS!$A$38:$AQ$39,2,0),0)</f>
        <v>0</v>
      </c>
      <c r="AH55" s="62">
        <f>IF(B53="HYBRID",HLOOKUP(M54,MOVIMENTOS!$A$38:$AQ$39,2,0),0)</f>
        <v>0</v>
      </c>
      <c r="AI55" s="62">
        <f>IF(B53="HYBRID",HLOOKUP(N54,MOVIMENTOS!$A$38:$AQ$39,2,0),0)</f>
        <v>0</v>
      </c>
      <c r="AJ55" s="62">
        <f>IF(B53="HYBRID",HLOOKUP(O54,MOVIMENTOS!$A$38:$AQ$39,2,0),0)</f>
        <v>0</v>
      </c>
      <c r="AK55" s="63">
        <f>IF(B53="TRE",HLOOKUP(H54,MOVIMENTOS!$A$57:$K$60,VLOOKUP($C$4,MOVIMENTOS!$A$63:$B$65,2,0),TRUE),0)</f>
        <v>0</v>
      </c>
      <c r="AL55" s="63">
        <f>IF(B53="TRE",HLOOKUP(I54,MOVIMENTOS!$A$57:$K$60,VLOOKUP($C$4,MOVIMENTOS!$A$63:$B$65,2,0),TRUE),0)</f>
        <v>0</v>
      </c>
      <c r="AM55" s="63">
        <f>IF(B53="TRE",HLOOKUP(J54,MOVIMENTOS!$A$57:$K$60,VLOOKUP($C$4,MOVIMENTOS!$A$63:$B$65,2,0),TRUE),0)</f>
        <v>0</v>
      </c>
      <c r="AN55" s="63">
        <f>IF(B53="TRE",HLOOKUP(K54,MOVIMENTOS!$A$57:$K$60,VLOOKUP($C$4,MOVIMENTOS!$A$63:$B$65,2,0),TRUE),0)</f>
        <v>0</v>
      </c>
      <c r="AO55" s="63">
        <f>IF(B53="TRE",HLOOKUP(N54,MOVIMENTOS!$A$57:$K$60,VLOOKUP($C$4,MOVIMENTOS!$A$63:$B$65,2,0),TRUE),0)</f>
        <v>0</v>
      </c>
      <c r="AP55" s="63">
        <f>IF(B53="TRE",HLOOKUP(O54,MOVIMENTOS!$A$57:$K$60,VLOOKUP($C$4,MOVIMENTOS!$A$63:$B$65,2,0),TRUE),0)</f>
        <v>0</v>
      </c>
      <c r="AQ55" s="63">
        <f>IF(C53="TRE",HLOOKUP(Q54,MOVIMENTOS!$A$57:$K$60,VLOOKUP($C$4,MOVIMENTOS!$A$63:$B$65,2,0),TRUE),0)</f>
        <v>0</v>
      </c>
      <c r="AR55" s="63">
        <f>IF(D53="TRE",HLOOKUP(R54,MOVIMENTOS!$A$57:$K$60,VLOOKUP($C$4,MOVIMENTOS!$A$63:$B$65,2,0),TRUE),0)</f>
        <v>0</v>
      </c>
      <c r="AS55" s="72" t="s">
        <v>1592</v>
      </c>
      <c r="AT55" s="61"/>
      <c r="AU55" s="61"/>
      <c r="AV55" s="61"/>
      <c r="AW55" s="61"/>
      <c r="AX55" s="61"/>
      <c r="AY55" s="61"/>
      <c r="AZ55" s="61"/>
      <c r="BA55" s="61"/>
      <c r="BB55" s="61"/>
      <c r="BC55" s="61"/>
      <c r="BD55" s="61"/>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row>
    <row r="56" spans="1:140" s="44" customFormat="1" ht="24" customHeight="1" x14ac:dyDescent="0.25">
      <c r="A56" s="144"/>
      <c r="B56" s="147"/>
      <c r="C56" s="43" t="str">
        <f t="shared" ref="C56:C87" si="98">IF($C$4="Duet","Faturização",IF($C$4="Duet Mix","Faturização",IF($C$4="team","Faturização",IF($C$4="Combi","Faturização",""))))</f>
        <v/>
      </c>
      <c r="D56" s="97"/>
      <c r="E56" s="58" t="str">
        <f t="shared" ref="E56" si="99">IF(AND(C56="Faturização",B53="Hybrid"),"Faturização","")</f>
        <v/>
      </c>
      <c r="F56" s="149" t="s">
        <v>1617</v>
      </c>
      <c r="G56" s="150"/>
      <c r="H56" s="74"/>
      <c r="I56" s="75"/>
      <c r="J56" s="75"/>
      <c r="K56" s="75"/>
      <c r="L56" s="75"/>
      <c r="M56" s="75"/>
      <c r="N56" s="75"/>
      <c r="O56" s="76"/>
      <c r="P56" s="61">
        <f t="shared" ref="P56" si="100">(H55*H56)+(I55*I56)+(J55*J56)+(K55*K56)+(L55*L56)+(M55*M56)+(N55*N56)+(O55*O56)</f>
        <v>0</v>
      </c>
      <c r="Q56" s="61"/>
      <c r="R56" s="43"/>
      <c r="S56" s="43"/>
      <c r="T56" s="43"/>
      <c r="U56" s="43"/>
      <c r="V56" s="43"/>
      <c r="W56" s="43"/>
      <c r="X56" s="70">
        <f t="shared" ref="X56" si="101">(R55*R56)+(S55*S56)+(T55*T56)+(U55*U56)+(V55*V56)+(W55*W56)</f>
        <v>0</v>
      </c>
      <c r="Y56" s="70">
        <f t="shared" ref="Y56" si="102">F55+G55+P56+X56+SUM(F59:W59)</f>
        <v>0</v>
      </c>
      <c r="Z56" s="122"/>
      <c r="AA56" s="61"/>
      <c r="AB56" s="61"/>
      <c r="AC56" s="62"/>
      <c r="AD56" s="62"/>
      <c r="AE56" s="62"/>
      <c r="AF56" s="62"/>
      <c r="AG56" s="62"/>
      <c r="AH56" s="62"/>
      <c r="AI56" s="62"/>
      <c r="AJ56" s="62"/>
      <c r="AK56" s="63"/>
      <c r="AL56" s="63"/>
      <c r="AM56" s="63"/>
      <c r="AN56" s="63"/>
      <c r="AO56" s="63"/>
      <c r="AP56" s="63"/>
      <c r="AQ56" s="63"/>
      <c r="AR56" s="63"/>
      <c r="AS56" s="70" t="s">
        <v>1593</v>
      </c>
      <c r="AT56" s="61"/>
      <c r="AU56" s="61"/>
      <c r="AV56" s="61"/>
      <c r="AW56" s="61"/>
      <c r="AX56" s="61"/>
      <c r="AY56" s="61"/>
      <c r="AZ56" s="61"/>
      <c r="BA56" s="61"/>
      <c r="BB56" s="61"/>
      <c r="BC56" s="61"/>
      <c r="BD56" s="61"/>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row>
    <row r="57" spans="1:140" s="44" customFormat="1" ht="12" customHeight="1" x14ac:dyDescent="0.25">
      <c r="A57" s="144"/>
      <c r="B57" s="147"/>
      <c r="C57" s="87" t="str">
        <f t="shared" ref="C57" si="103">IF(AND($B53="ACROB",$C$4="EQUIPA"),"ACROB_B",IF(AND($B53="ACROB",$C$4="combinado"),"ACROB_B",""))</f>
        <v/>
      </c>
      <c r="D57" s="97"/>
      <c r="E57" s="54" t="s">
        <v>66</v>
      </c>
      <c r="F57" s="85"/>
      <c r="G57" s="86" t="str">
        <f t="shared" ref="G57:G88" si="104">IF(C58="ACROB_C","ACRO-PAIR","")</f>
        <v/>
      </c>
      <c r="H57" s="78"/>
      <c r="I57" s="49"/>
      <c r="J57" s="49"/>
      <c r="K57" s="49"/>
      <c r="L57" s="49"/>
      <c r="M57" s="49"/>
      <c r="N57" s="49"/>
      <c r="O57" s="79"/>
      <c r="P57" s="49"/>
      <c r="Q57" s="49"/>
      <c r="R57" s="80"/>
      <c r="S57" s="80"/>
      <c r="T57" s="80"/>
      <c r="U57" s="80"/>
      <c r="V57" s="80"/>
      <c r="W57" s="77"/>
      <c r="X57" s="49"/>
      <c r="Y57" s="49"/>
      <c r="Z57" s="122"/>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row>
    <row r="58" spans="1:140" s="44" customFormat="1" ht="12" customHeight="1" thickBot="1" x14ac:dyDescent="0.3">
      <c r="A58" s="145"/>
      <c r="B58" s="148"/>
      <c r="C58" s="88" t="str">
        <f t="shared" ref="C58" si="105">IF(AND(B53="ACROB",$C$5="DUETO"),"ACROB_C","")</f>
        <v/>
      </c>
      <c r="D58" s="98"/>
      <c r="E58" s="55" t="s">
        <v>1170</v>
      </c>
      <c r="F58" s="81"/>
      <c r="G58" s="82"/>
      <c r="H58" s="83"/>
      <c r="I58" s="50"/>
      <c r="J58" s="50"/>
      <c r="K58" s="50"/>
      <c r="L58" s="50"/>
      <c r="M58" s="50"/>
      <c r="N58" s="50"/>
      <c r="O58" s="84"/>
      <c r="P58" s="49"/>
      <c r="Q58" s="49"/>
      <c r="R58" s="50"/>
      <c r="S58" s="50"/>
      <c r="T58" s="50"/>
      <c r="U58" s="50"/>
      <c r="V58" s="50"/>
      <c r="W58" s="84"/>
      <c r="X58" s="50"/>
      <c r="Y58" s="50"/>
      <c r="Z58" s="123"/>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43"/>
      <c r="BF58" s="43"/>
      <c r="BG58" s="43"/>
      <c r="BH58" s="43"/>
      <c r="BI58" s="43"/>
      <c r="BJ58" s="43"/>
      <c r="BK58" s="43"/>
      <c r="BL58" s="43"/>
      <c r="BM58" s="43"/>
      <c r="BN58" s="43"/>
      <c r="BO58" s="43"/>
      <c r="BP58" s="43"/>
      <c r="BQ58" s="43"/>
      <c r="BR58" s="43"/>
      <c r="BS58" s="43"/>
      <c r="BT58" s="43"/>
      <c r="BU58" s="43"/>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row>
    <row r="59" spans="1:140" s="44" customFormat="1" ht="12" customHeight="1" x14ac:dyDescent="0.25">
      <c r="A59" s="143"/>
      <c r="B59" s="146"/>
      <c r="C59" s="141" t="str">
        <f>IF(B59="HYBRID",MOVIMENTOS!$A$8,IF(B59="ACROB",MOVIMENTOS!$E$8,""))</f>
        <v/>
      </c>
      <c r="D59" s="96"/>
      <c r="E59" s="156" t="s">
        <v>1642</v>
      </c>
      <c r="F59" s="158" t="str">
        <f t="shared" ref="F59:F90" si="106">IF(B59="HYBRID",0.5,IF(B59="TRE",0,""))</f>
        <v/>
      </c>
      <c r="G59" s="159"/>
      <c r="H59" s="39"/>
      <c r="I59" s="41"/>
      <c r="J59" s="41"/>
      <c r="K59" s="41"/>
      <c r="L59" s="41"/>
      <c r="M59" s="41"/>
      <c r="N59" s="41"/>
      <c r="O59" s="40"/>
      <c r="P59" s="68"/>
      <c r="Q59" s="103" t="str">
        <f>IF(B59="HYBRID",MOVIMENTOS!$G$8,"")</f>
        <v/>
      </c>
      <c r="R59" s="42"/>
      <c r="S59" s="41"/>
      <c r="T59" s="41"/>
      <c r="U59" s="41"/>
      <c r="V59" s="41"/>
      <c r="W59" s="40"/>
      <c r="X59" s="68"/>
      <c r="Y59" s="68"/>
      <c r="Z59" s="121">
        <f t="shared" ref="Z59" si="107">IF(E62="Faturização",Y62,IF(E62="",Y61,0))</f>
        <v>0</v>
      </c>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43"/>
      <c r="BF59" s="43"/>
      <c r="BG59" s="43"/>
      <c r="BH59" s="43"/>
      <c r="BI59" s="43"/>
      <c r="BJ59" s="43"/>
      <c r="BK59" s="43"/>
      <c r="BL59" s="43"/>
      <c r="BM59" s="43"/>
      <c r="BN59" s="43"/>
      <c r="BO59" s="43"/>
      <c r="BP59" s="43"/>
      <c r="BQ59" s="43"/>
      <c r="BR59" s="43"/>
      <c r="BS59" s="43"/>
      <c r="BT59" s="43"/>
      <c r="BU59" s="43"/>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row>
    <row r="60" spans="1:140" s="44" customFormat="1" ht="12" customHeight="1" x14ac:dyDescent="0.25">
      <c r="A60" s="144"/>
      <c r="B60" s="147"/>
      <c r="C60" s="142"/>
      <c r="D60" s="97"/>
      <c r="E60" s="157"/>
      <c r="F60" s="160"/>
      <c r="G60" s="161"/>
      <c r="H60" s="45"/>
      <c r="I60" s="47"/>
      <c r="J60" s="47"/>
      <c r="K60" s="47"/>
      <c r="L60" s="47"/>
      <c r="M60" s="47"/>
      <c r="N60" s="47"/>
      <c r="O60" s="46"/>
      <c r="P60" s="34"/>
      <c r="Q60" s="104"/>
      <c r="R60" s="47"/>
      <c r="S60" s="47"/>
      <c r="T60" s="47"/>
      <c r="U60" s="47"/>
      <c r="V60" s="47"/>
      <c r="W60" s="47"/>
      <c r="X60" s="61"/>
      <c r="Y60" s="61"/>
      <c r="Z60" s="122"/>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43"/>
      <c r="BF60" s="43"/>
      <c r="BG60" s="43"/>
      <c r="BH60" s="43"/>
      <c r="BI60" s="43"/>
      <c r="BJ60" s="43"/>
      <c r="BK60" s="43"/>
      <c r="BL60" s="43"/>
      <c r="BM60" s="43"/>
      <c r="BN60" s="43"/>
      <c r="BO60" s="43"/>
      <c r="BP60" s="43"/>
      <c r="BQ60" s="43"/>
      <c r="BR60" s="43"/>
      <c r="BS60" s="43"/>
      <c r="BT60" s="43"/>
      <c r="BU60" s="43"/>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row>
    <row r="61" spans="1:140" s="44" customFormat="1" ht="12" customHeight="1" x14ac:dyDescent="0.3">
      <c r="A61" s="144"/>
      <c r="B61" s="147"/>
      <c r="C61" s="48" t="str">
        <f>IF(B59="HYBRID",MOVIMENTOS!$P$8,"")</f>
        <v/>
      </c>
      <c r="D61" s="97"/>
      <c r="E61" s="58" t="s">
        <v>1170</v>
      </c>
      <c r="F61" s="32"/>
      <c r="G61" s="33"/>
      <c r="H61" s="58">
        <f t="shared" ref="H61:H124" si="108">IF(OR(IFERROR(AC61,TRUE)=TRUE,IFERROR(AK61,TRUE)=TRUE)=TRUE,0,IF(AC61=0,AK61,AC61))</f>
        <v>0</v>
      </c>
      <c r="I61" s="58">
        <f t="shared" ref="I61:I92" si="109">IF(OR(IFERROR(AD61,TRUE)=TRUE,IFERROR(AL61,TRUE)=TRUE)=TRUE,0,IF(AD61=0,AL61,AD61))</f>
        <v>0</v>
      </c>
      <c r="J61" s="58">
        <f t="shared" ref="J61:J124" si="110">IF(OR(IFERROR(AE61,TRUE)=TRUE,IFERROR(AM61,TRUE)=TRUE)=TRUE,0,IF(AE61=0,AM61,AE61))</f>
        <v>0</v>
      </c>
      <c r="K61" s="58">
        <f t="shared" ref="K61:K124" si="111">IF(OR(IFERROR(AF61,TRUE)=TRUE,IFERROR(AN61,TRUE)=TRUE)=TRUE,0,IF(AF61=0,AN61,AF61))</f>
        <v>0</v>
      </c>
      <c r="L61" s="58">
        <f t="shared" ref="L61:L124" si="112">IF(OR(IFERROR(AG61,TRUE)=TRUE,IFERROR(AO61,TRUE)=TRUE)=TRUE,0,IF(AG61=0,AO61,AG61))</f>
        <v>0</v>
      </c>
      <c r="M61" s="58">
        <f t="shared" ref="M61:M124" si="113">IF(OR(IFERROR(AH61,TRUE)=TRUE,IFERROR(AP61,TRUE)=TRUE)=TRUE,0,IF(AH61=0,AP61,AH61))</f>
        <v>0</v>
      </c>
      <c r="N61" s="58">
        <f t="shared" ref="N61:N124" si="114">IF(OR(IFERROR(AI61,TRUE)=TRUE,IFERROR(AQ61,TRUE)=TRUE)=TRUE,0,IF(AI61=0,AQ61,AI61))</f>
        <v>0</v>
      </c>
      <c r="O61" s="58">
        <f t="shared" ref="O61:O124" si="115">IF(OR(IFERROR(AJ61,TRUE)=TRUE,IFERROR(AR61,TRUE)=TRUE)=TRUE,0,IF(AJ61=0,AR61,AJ61))</f>
        <v>0</v>
      </c>
      <c r="P61" s="34">
        <f t="shared" ref="P61" si="116">SUM(H61:O61)</f>
        <v>0</v>
      </c>
      <c r="Q61" s="34" t="str">
        <f t="shared" ref="Q61:Q92" si="117">C61</f>
        <v/>
      </c>
      <c r="R61" s="34">
        <f>IF(R60=MOVIMENTOS!$A$53,MOVIMENTOS!$A$54,IF(R60=MOVIMENTOS!$B$53,MOVIMENTOS!$B$54,IF(R60=MOVIMENTOS!$C$53,MOVIMENTOS!$C$54,IF(R60=MOVIMENTOS!$D$53,MOVIMENTOS!$D$54,IF(R60=MOVIMENTOS!$E$53,MOVIMENTOS!$E$54,IF(R60=MOVIMENTOS!$F$53,MOVIMENTOS!$F$54,IF(R60=MOVIMENTOS!$G$53,MOVIMENTOS!$G$54,IF(R60=MOVIMENTOS!$I$53,MOVIMENTOS!$I$54,IF(R60=MOVIMENTOS!$J$53,MOVIMENTOS!$J$54,IF(R60=MOVIMENTOS!$K$53,MOVIMENTOS!$K$54,IF(R60=MOVIMENTOS!$L$53,MOVIMENTOS!$L$54,IF(R60=MOVIMENTOS!$M$53,MOVIMENTOS!$M$54,IF(R60=MOVIMENTOS!$N$53,MOVIMENTOS!$N$54,IF(R60=MOVIMENTOS!$O$53,MOVIMENTOS!$O$54,IF(R60=MOVIMENTOS!$P$53,MOVIMENTOS!$P$54,IF(R60=MOVIMENTOS!$Q$53,MOVIMENTOS!$Q$54,IF(R60=MOVIMENTOS!$R$53,MOVIMENTOS!$R$54,IF(R60=MOVIMENTOS!$S$53,MOVIMENTOS!$S$54,IF(R60=MOVIMENTOS!$T$53,MOVIMENTOS!$T$54,0)))))))))))))))))))</f>
        <v>0</v>
      </c>
      <c r="S61" s="34">
        <f>IF(S60=MOVIMENTOS!$A$53,MOVIMENTOS!$A$54,IF(S60=MOVIMENTOS!$B$53,MOVIMENTOS!$B$54,IF(S60=MOVIMENTOS!$C$53,MOVIMENTOS!$C$54,IF(S60=MOVIMENTOS!$D$53,MOVIMENTOS!$D$54,IF(S60=MOVIMENTOS!$E$53,MOVIMENTOS!$E$54,IF(S60=MOVIMENTOS!$F$53,MOVIMENTOS!$F$54,IF(S60=MOVIMENTOS!$G$53,MOVIMENTOS!$G$54,IF(S60=MOVIMENTOS!$I$53,MOVIMENTOS!$I$54,IF(S60=MOVIMENTOS!$J$53,MOVIMENTOS!$J$54,IF(S60=MOVIMENTOS!$K$53,MOVIMENTOS!$K$54,IF(S60=MOVIMENTOS!$L$53,MOVIMENTOS!$L$54,IF(S60=MOVIMENTOS!$M$53,MOVIMENTOS!$M$54,IF(S60=MOVIMENTOS!$N$53,MOVIMENTOS!$N$54,IF(S60=MOVIMENTOS!$O$53,MOVIMENTOS!$O$54,IF(S60=MOVIMENTOS!$P$53,MOVIMENTOS!$P$54,IF(S60=MOVIMENTOS!$Q$53,MOVIMENTOS!$Q$54,IF(S60=MOVIMENTOS!$R$53,MOVIMENTOS!$R$54,IF(S60=MOVIMENTOS!$S$53,MOVIMENTOS!$S$54,IF(S60=MOVIMENTOS!$T$53,MOVIMENTOS!$T$54,0)))))))))))))))))))</f>
        <v>0</v>
      </c>
      <c r="T61" s="34">
        <f>IF(T60=MOVIMENTOS!$A$53,MOVIMENTOS!$A$54,IF(T60=MOVIMENTOS!$B$53,MOVIMENTOS!$B$54,IF(T60=MOVIMENTOS!$C$53,MOVIMENTOS!$C$54,IF(T60=MOVIMENTOS!$D$53,MOVIMENTOS!$D$54,IF(T60=MOVIMENTOS!$E$53,MOVIMENTOS!$E$54,IF(T60=MOVIMENTOS!$F$53,MOVIMENTOS!$F$54,IF(T60=MOVIMENTOS!$G$53,MOVIMENTOS!$G$54,IF(T60=MOVIMENTOS!$I$53,MOVIMENTOS!$I$54,IF(T60=MOVIMENTOS!$J$53,MOVIMENTOS!$J$54,IF(T60=MOVIMENTOS!$K$53,MOVIMENTOS!$K$54,IF(T60=MOVIMENTOS!$L$53,MOVIMENTOS!$L$54,IF(T60=MOVIMENTOS!$M$53,MOVIMENTOS!$M$54,IF(T60=MOVIMENTOS!$N$53,MOVIMENTOS!$N$54,IF(T60=MOVIMENTOS!$O$53,MOVIMENTOS!$O$54,IF(T60=MOVIMENTOS!$P$53,MOVIMENTOS!$P$54,IF(T60=MOVIMENTOS!$Q$53,MOVIMENTOS!$Q$54,IF(T60=MOVIMENTOS!$R$53,MOVIMENTOS!$R$54,IF(T60=MOVIMENTOS!$S$53,MOVIMENTOS!$S$54,IF(T60=MOVIMENTOS!$T$53,MOVIMENTOS!$T$54,0)))))))))))))))))))</f>
        <v>0</v>
      </c>
      <c r="U61" s="34">
        <f>IF(U60=MOVIMENTOS!$A$53,MOVIMENTOS!$A$54,IF(U60=MOVIMENTOS!$B$53,MOVIMENTOS!$B$54,IF(U60=MOVIMENTOS!$C$53,MOVIMENTOS!$C$54,IF(U60=MOVIMENTOS!$D$53,MOVIMENTOS!$D$54,IF(U60=MOVIMENTOS!$E$53,MOVIMENTOS!$E$54,IF(U60=MOVIMENTOS!$F$53,MOVIMENTOS!$F$54,IF(U60=MOVIMENTOS!$G$53,MOVIMENTOS!$G$54,IF(U60=MOVIMENTOS!$I$53,MOVIMENTOS!$I$54,IF(U60=MOVIMENTOS!$J$53,MOVIMENTOS!$J$54,IF(U60=MOVIMENTOS!$K$53,MOVIMENTOS!$K$54,IF(U60=MOVIMENTOS!$L$53,MOVIMENTOS!$L$54,IF(U60=MOVIMENTOS!$M$53,MOVIMENTOS!$M$54,IF(U60=MOVIMENTOS!$N$53,MOVIMENTOS!$N$54,IF(U60=MOVIMENTOS!$O$53,MOVIMENTOS!$O$54,IF(U60=MOVIMENTOS!$P$53,MOVIMENTOS!$P$54,IF(U60=MOVIMENTOS!$Q$53,MOVIMENTOS!$Q$54,IF(U60=MOVIMENTOS!$R$53,MOVIMENTOS!$R$54,IF(U60=MOVIMENTOS!$S$53,MOVIMENTOS!$S$54,IF(U60=MOVIMENTOS!$T$53,MOVIMENTOS!$T$54,0)))))))))))))))))))</f>
        <v>0</v>
      </c>
      <c r="V61" s="34">
        <f>IF(V60=MOVIMENTOS!$A$53,MOVIMENTOS!$A$54,IF(V60=MOVIMENTOS!$B$53,MOVIMENTOS!$B$54,IF(V60=MOVIMENTOS!$C$53,MOVIMENTOS!$C$54,IF(V60=MOVIMENTOS!$D$53,MOVIMENTOS!$D$54,IF(V60=MOVIMENTOS!$E$53,MOVIMENTOS!$E$54,IF(V60=MOVIMENTOS!$F$53,MOVIMENTOS!$F$54,IF(V60=MOVIMENTOS!$G$53,MOVIMENTOS!$G$54,IF(V60=MOVIMENTOS!$I$53,MOVIMENTOS!$I$54,IF(V60=MOVIMENTOS!$J$53,MOVIMENTOS!$J$54,IF(V60=MOVIMENTOS!$K$53,MOVIMENTOS!$K$54,IF(V60=MOVIMENTOS!$L$53,MOVIMENTOS!$L$54,IF(V60=MOVIMENTOS!$M$53,MOVIMENTOS!$M$54,IF(V60=MOVIMENTOS!$N$53,MOVIMENTOS!$N$54,IF(V60=MOVIMENTOS!$O$53,MOVIMENTOS!$O$54,IF(V60=MOVIMENTOS!$P$53,MOVIMENTOS!$P$54,IF(V60=MOVIMENTOS!$Q$53,MOVIMENTOS!$Q$54,IF(V60=MOVIMENTOS!$R$53,MOVIMENTOS!$R$54,IF(V60=MOVIMENTOS!$S$53,MOVIMENTOS!$S$54,IF(V60=MOVIMENTOS!$T$53,MOVIMENTOS!$T$54,0)))))))))))))))))))</f>
        <v>0</v>
      </c>
      <c r="W61" s="34">
        <f>IF(W60=MOVIMENTOS!$A$53,MOVIMENTOS!$A$54,IF(W60=MOVIMENTOS!$B$53,MOVIMENTOS!$B$54,IF(W60=MOVIMENTOS!$C$53,MOVIMENTOS!$C$54,IF(W60=MOVIMENTOS!$D$53,MOVIMENTOS!$D$54,IF(W60=MOVIMENTOS!$E$53,MOVIMENTOS!$E$54,IF(W60=MOVIMENTOS!$F$53,MOVIMENTOS!$F$54,IF(W60=MOVIMENTOS!$G$53,MOVIMENTOS!$G$54,IF(W60=MOVIMENTOS!$I$53,MOVIMENTOS!$I$54,IF(W60=MOVIMENTOS!$J$53,MOVIMENTOS!$J$54,IF(W60=MOVIMENTOS!$K$53,MOVIMENTOS!$K$54,IF(W60=MOVIMENTOS!$L$53,MOVIMENTOS!$L$54,IF(W60=MOVIMENTOS!$M$53,MOVIMENTOS!$M$54,IF(W60=MOVIMENTOS!$N$53,MOVIMENTOS!$N$54,IF(W60=MOVIMENTOS!$O$53,MOVIMENTOS!$O$54,IF(W60=MOVIMENTOS!$P$53,MOVIMENTOS!$P$54,IF(W60=MOVIMENTOS!$Q$53,MOVIMENTOS!$Q$54,IF(W60=MOVIMENTOS!$R$53,MOVIMENTOS!$R$54,IF(W60=MOVIMENTOS!$S$53,MOVIMENTOS!$S$54,IF(W60=MOVIMENTOS!$T$53,MOVIMENTOS!$T$54,0)))))))))))))))))))</f>
        <v>0</v>
      </c>
      <c r="X61" s="91">
        <f>IF(X60=MOVIMENTOS!$A$53,MOVIMENTOS!$A$54,IF(X60=MOVIMENTOS!$B$53,MOVIMENTOS!$B$54,IF(X60=MOVIMENTOS!$C$53,MOVIMENTOS!$C$54,IF(X60=MOVIMENTOS!$D$53,MOVIMENTOS!$D$54,IF(X60=MOVIMENTOS!$E$53,MOVIMENTOS!$E$54,IF(X60=MOVIMENTOS!$F$53,MOVIMENTOS!$F$54,IF(X60=MOVIMENTOS!$G$53,MOVIMENTOS!$G$54,IF(X60=MOVIMENTOS!$I$53,MOVIMENTOS!$I$54,IF(X60=MOVIMENTOS!$J$53,MOVIMENTOS!$J$54,IF(X60=MOVIMENTOS!$K$53,MOVIMENTOS!$K$54,IF(X60=MOVIMENTOS!$L$53,MOVIMENTOS!$L$54,IF(X60=MOVIMENTOS!$M$53,MOVIMENTOS!$M$54,IF(X60=MOVIMENTOS!$N$53,MOVIMENTOS!$N$54,IF(X60=MOVIMENTOS!$O$53,MOVIMENTOS!$O$54,IF(X60=MOVIMENTOS!$P$53,MOVIMENTOS!$P$54,IF(X60=MOVIMENTOS!$Q$53,MOVIMENTOS!$Q$54,IF(X60=MOVIMENTOS!$R$53,MOVIMENTOS!$R$54,IF(X60=MOVIMENTOS!$S$53,MOVIMENTOS!$S$54,IF(X60=MOVIMENTOS!$T$53,MOVIMENTOS!$T$54,0)))))))))))))))))))</f>
        <v>0</v>
      </c>
      <c r="Y61" s="71">
        <f t="shared" ref="Y61" si="118">P61+X61+SUM(F64:W64)</f>
        <v>0</v>
      </c>
      <c r="Z61" s="122"/>
      <c r="AA61" s="69"/>
      <c r="AB61" s="61"/>
      <c r="AC61" s="62">
        <f>IF(B59="HYBRID",HLOOKUP(H60,MOVIMENTOS!$A$38:$AQ$39,2,0),0)</f>
        <v>0</v>
      </c>
      <c r="AD61" s="62">
        <f>IF(B59="HYBRID",HLOOKUP(I60,MOVIMENTOS!$A$38:$AQ$39,2,0),0)</f>
        <v>0</v>
      </c>
      <c r="AE61" s="62">
        <f>IF(B59="HYBRID",HLOOKUP(J60,MOVIMENTOS!$A$38:$AQ$39,2,0),0)</f>
        <v>0</v>
      </c>
      <c r="AF61" s="62">
        <f>IF(B59="HYBRID",HLOOKUP(K60,MOVIMENTOS!$A$38:$AQ$39,2,0),0)</f>
        <v>0</v>
      </c>
      <c r="AG61" s="62">
        <f>IF(B59="HYBRID",HLOOKUP(L60,MOVIMENTOS!$A$38:$AQ$39,2,0),0)</f>
        <v>0</v>
      </c>
      <c r="AH61" s="62">
        <f>IF(B59="HYBRID",HLOOKUP(M60,MOVIMENTOS!$A$38:$AQ$39,2,0),0)</f>
        <v>0</v>
      </c>
      <c r="AI61" s="62">
        <f>IF(B59="HYBRID",HLOOKUP(N60,MOVIMENTOS!$A$38:$AQ$39,2,0),0)</f>
        <v>0</v>
      </c>
      <c r="AJ61" s="62">
        <f>IF(B59="HYBRID",HLOOKUP(O60,MOVIMENTOS!$A$38:$AQ$39,2,0),0)</f>
        <v>0</v>
      </c>
      <c r="AK61" s="63">
        <f>IF(B59="TRE",HLOOKUP(H60,MOVIMENTOS!$A$57:$K$60,VLOOKUP($C$4,MOVIMENTOS!$A$63:$B$65,2,0),TRUE),0)</f>
        <v>0</v>
      </c>
      <c r="AL61" s="63">
        <f>IF(B59="TRE",HLOOKUP(I60,MOVIMENTOS!$A$57:$K$60,VLOOKUP($C$4,MOVIMENTOS!$A$63:$B$65,2,0),TRUE),0)</f>
        <v>0</v>
      </c>
      <c r="AM61" s="63">
        <f>IF(B59="TRE",HLOOKUP(J60,MOVIMENTOS!$A$57:$K$60,VLOOKUP($C$4,MOVIMENTOS!$A$63:$B$65,2,0),TRUE),0)</f>
        <v>0</v>
      </c>
      <c r="AN61" s="63">
        <f>IF(B59="TRE",HLOOKUP(K60,MOVIMENTOS!$A$57:$K$60,VLOOKUP($C$4,MOVIMENTOS!$A$63:$B$65,2,0),TRUE),0)</f>
        <v>0</v>
      </c>
      <c r="AO61" s="63">
        <f>IF(B59="TRE",HLOOKUP(N60,MOVIMENTOS!$A$57:$K$60,VLOOKUP($C$4,MOVIMENTOS!$A$63:$B$65,2,0),TRUE),0)</f>
        <v>0</v>
      </c>
      <c r="AP61" s="63">
        <f>IF(B59="TRE",HLOOKUP(O60,MOVIMENTOS!$A$57:$K$60,VLOOKUP($C$4,MOVIMENTOS!$A$63:$B$65,2,0),TRUE),0)</f>
        <v>0</v>
      </c>
      <c r="AQ61" s="63">
        <f>IF(C59="TRE",HLOOKUP(Q60,MOVIMENTOS!$A$57:$K$60,VLOOKUP($C$4,MOVIMENTOS!$A$63:$B$65,2,0),TRUE),0)</f>
        <v>0</v>
      </c>
      <c r="AR61" s="63">
        <f>IF(D59="TRE",HLOOKUP(R60,MOVIMENTOS!$A$57:$K$60,VLOOKUP($C$4,MOVIMENTOS!$A$63:$B$65,2,0),TRUE),0)</f>
        <v>0</v>
      </c>
      <c r="AS61" s="72" t="s">
        <v>1592</v>
      </c>
      <c r="AT61" s="61"/>
      <c r="AU61" s="61"/>
      <c r="AV61" s="61"/>
      <c r="AW61" s="61"/>
      <c r="AX61" s="61"/>
      <c r="AY61" s="61"/>
      <c r="AZ61" s="61"/>
      <c r="BA61" s="61"/>
      <c r="BB61" s="61"/>
      <c r="BC61" s="61"/>
      <c r="BD61" s="61"/>
      <c r="BE61" s="43"/>
      <c r="BF61" s="43"/>
      <c r="BG61" s="43"/>
      <c r="BH61" s="43"/>
      <c r="BI61" s="43"/>
      <c r="BJ61" s="43"/>
      <c r="BK61" s="43"/>
      <c r="BL61" s="43"/>
      <c r="BM61" s="43"/>
      <c r="BN61" s="43"/>
      <c r="BO61" s="43"/>
      <c r="BP61" s="43"/>
      <c r="BQ61" s="43"/>
      <c r="BR61" s="43"/>
      <c r="BS61" s="43"/>
      <c r="BT61" s="43"/>
      <c r="BU61" s="43"/>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row>
    <row r="62" spans="1:140" s="44" customFormat="1" ht="21.95" customHeight="1" x14ac:dyDescent="0.25">
      <c r="A62" s="144"/>
      <c r="B62" s="147"/>
      <c r="C62" s="43" t="str">
        <f t="shared" ref="C62:C93" si="119">IF($C$4="Duet","Faturização",IF($C$4="Duet Mix","Faturização",IF($C$4="team","Faturização",IF($C$4="Combi","Faturização",""))))</f>
        <v/>
      </c>
      <c r="D62" s="97"/>
      <c r="E62" s="58" t="str">
        <f t="shared" ref="E62" si="120">IF(AND(C62="Faturização",B59="Hybrid"),"Faturização","")</f>
        <v/>
      </c>
      <c r="F62" s="149" t="s">
        <v>1617</v>
      </c>
      <c r="G62" s="150"/>
      <c r="H62" s="74"/>
      <c r="I62" s="75"/>
      <c r="J62" s="75"/>
      <c r="K62" s="75"/>
      <c r="L62" s="75"/>
      <c r="M62" s="75"/>
      <c r="N62" s="75"/>
      <c r="O62" s="76"/>
      <c r="P62" s="61">
        <f t="shared" ref="P62" si="121">(H61*H62)+(I61*I62)+(J61*J62)+(K61*K62)+(L61*L62)+(M61*M62)+(N61*N62)+(O61*O62)</f>
        <v>0</v>
      </c>
      <c r="Q62" s="61"/>
      <c r="R62" s="43"/>
      <c r="S62" s="43"/>
      <c r="T62" s="43"/>
      <c r="U62" s="43"/>
      <c r="V62" s="43"/>
      <c r="W62" s="43"/>
      <c r="X62" s="70">
        <f t="shared" ref="X62" si="122">(R61*R62)+(S61*S62)+(T61*T62)+(U61*U62)+(V61*V62)+(W61*W62)</f>
        <v>0</v>
      </c>
      <c r="Y62" s="70">
        <f t="shared" ref="Y62" si="123">F61+G61+P62+X62+SUM(F65:W65)</f>
        <v>0</v>
      </c>
      <c r="Z62" s="122"/>
      <c r="AA62" s="61"/>
      <c r="AB62" s="61"/>
      <c r="AC62" s="62"/>
      <c r="AD62" s="62"/>
      <c r="AE62" s="62"/>
      <c r="AF62" s="62"/>
      <c r="AG62" s="62"/>
      <c r="AH62" s="62"/>
      <c r="AI62" s="62"/>
      <c r="AJ62" s="62"/>
      <c r="AK62" s="63"/>
      <c r="AL62" s="63"/>
      <c r="AM62" s="63"/>
      <c r="AN62" s="63"/>
      <c r="AO62" s="63"/>
      <c r="AP62" s="63"/>
      <c r="AQ62" s="63"/>
      <c r="AR62" s="63"/>
      <c r="AS62" s="70" t="s">
        <v>1593</v>
      </c>
      <c r="AT62" s="61"/>
      <c r="AU62" s="61"/>
      <c r="AV62" s="61"/>
      <c r="AW62" s="61"/>
      <c r="AX62" s="61"/>
      <c r="AY62" s="61"/>
      <c r="AZ62" s="61"/>
      <c r="BA62" s="61"/>
      <c r="BB62" s="61"/>
      <c r="BC62" s="61"/>
      <c r="BD62" s="61"/>
      <c r="BE62" s="43"/>
      <c r="BF62" s="43"/>
      <c r="BG62" s="43"/>
      <c r="BH62" s="43"/>
      <c r="BI62" s="43"/>
      <c r="BJ62" s="43"/>
      <c r="BK62" s="43"/>
      <c r="BL62" s="43"/>
      <c r="BM62" s="43"/>
      <c r="BN62" s="43"/>
      <c r="BO62" s="43"/>
      <c r="BP62" s="43"/>
      <c r="BQ62" s="43"/>
      <c r="BR62" s="43"/>
      <c r="BS62" s="43"/>
      <c r="BT62" s="43"/>
      <c r="BU62" s="43"/>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row>
    <row r="63" spans="1:140" s="44" customFormat="1" ht="12" customHeight="1" x14ac:dyDescent="0.25">
      <c r="A63" s="144"/>
      <c r="B63" s="147"/>
      <c r="C63" s="87" t="str">
        <f t="shared" ref="C63" si="124">IF(AND($B59="ACROB",$C$4="EQUIPA"),"ACROB_B",IF(AND($B59="ACROB",$C$4="combinado"),"ACROB_B",""))</f>
        <v/>
      </c>
      <c r="D63" s="97"/>
      <c r="E63" s="54" t="s">
        <v>66</v>
      </c>
      <c r="F63" s="85"/>
      <c r="G63" s="86" t="str">
        <f t="shared" ref="G63:G94" si="125">IF(C64="ACROB_C","ACRO-PAIR","")</f>
        <v/>
      </c>
      <c r="H63" s="78"/>
      <c r="I63" s="49"/>
      <c r="J63" s="49"/>
      <c r="K63" s="49"/>
      <c r="L63" s="49"/>
      <c r="M63" s="49"/>
      <c r="N63" s="49"/>
      <c r="O63" s="79"/>
      <c r="P63" s="49"/>
      <c r="Q63" s="49"/>
      <c r="R63" s="80"/>
      <c r="S63" s="80"/>
      <c r="T63" s="80"/>
      <c r="U63" s="80"/>
      <c r="V63" s="80"/>
      <c r="W63" s="77"/>
      <c r="X63" s="49"/>
      <c r="Y63" s="49"/>
      <c r="Z63" s="122"/>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43"/>
      <c r="BF63" s="43"/>
      <c r="BG63" s="43"/>
      <c r="BH63" s="43"/>
      <c r="BI63" s="43"/>
      <c r="BJ63" s="43"/>
      <c r="BK63" s="43"/>
      <c r="BL63" s="43"/>
      <c r="BM63" s="43"/>
      <c r="BN63" s="43"/>
      <c r="BO63" s="43"/>
      <c r="BP63" s="43"/>
      <c r="BQ63" s="43"/>
      <c r="BR63" s="43"/>
      <c r="BS63" s="43"/>
      <c r="BT63" s="43"/>
      <c r="BU63" s="43"/>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row>
    <row r="64" spans="1:140" s="44" customFormat="1" ht="12" customHeight="1" thickBot="1" x14ac:dyDescent="0.3">
      <c r="A64" s="145"/>
      <c r="B64" s="148"/>
      <c r="C64" s="88" t="str">
        <f t="shared" ref="C64" si="126">IF(AND(B59="ACROB",$C$5="DUETO"),"ACROB_C","")</f>
        <v/>
      </c>
      <c r="D64" s="98"/>
      <c r="E64" s="55" t="s">
        <v>1170</v>
      </c>
      <c r="F64" s="81"/>
      <c r="G64" s="82"/>
      <c r="H64" s="83"/>
      <c r="I64" s="50"/>
      <c r="J64" s="50"/>
      <c r="K64" s="50"/>
      <c r="L64" s="50"/>
      <c r="M64" s="50"/>
      <c r="N64" s="50"/>
      <c r="O64" s="84"/>
      <c r="P64" s="49"/>
      <c r="Q64" s="49"/>
      <c r="R64" s="50"/>
      <c r="S64" s="50"/>
      <c r="T64" s="50"/>
      <c r="U64" s="50"/>
      <c r="V64" s="50"/>
      <c r="W64" s="84"/>
      <c r="X64" s="50"/>
      <c r="Y64" s="50"/>
      <c r="Z64" s="123"/>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43"/>
      <c r="BF64" s="43"/>
      <c r="BG64" s="43"/>
      <c r="BH64" s="43"/>
      <c r="BI64" s="43"/>
      <c r="BJ64" s="43"/>
      <c r="BK64" s="43"/>
      <c r="BL64" s="43"/>
      <c r="BM64" s="43"/>
      <c r="BN64" s="43"/>
      <c r="BO64" s="43"/>
      <c r="BP64" s="43"/>
      <c r="BQ64" s="43"/>
      <c r="BR64" s="43"/>
      <c r="BS64" s="43"/>
      <c r="BT64" s="43"/>
      <c r="BU64" s="43"/>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row>
    <row r="65" spans="1:140" s="44" customFormat="1" ht="12" customHeight="1" x14ac:dyDescent="0.25">
      <c r="A65" s="143"/>
      <c r="B65" s="146"/>
      <c r="C65" s="141" t="str">
        <f>IF(B65="HYBRID",MOVIMENTOS!$A$8,IF(B65="ACROB",MOVIMENTOS!$E$8,""))</f>
        <v/>
      </c>
      <c r="D65" s="96"/>
      <c r="E65" s="156" t="s">
        <v>1642</v>
      </c>
      <c r="F65" s="158" t="str">
        <f t="shared" ref="F65:F96" si="127">IF(B65="HYBRID",0.5,IF(B65="TRE",0,""))</f>
        <v/>
      </c>
      <c r="G65" s="159"/>
      <c r="H65" s="39"/>
      <c r="I65" s="41"/>
      <c r="J65" s="41"/>
      <c r="K65" s="41"/>
      <c r="L65" s="41"/>
      <c r="M65" s="41"/>
      <c r="N65" s="41"/>
      <c r="O65" s="40"/>
      <c r="P65" s="68"/>
      <c r="Q65" s="103" t="str">
        <f>IF(B65="HYBRID",MOVIMENTOS!$G$8,"")</f>
        <v/>
      </c>
      <c r="R65" s="42"/>
      <c r="S65" s="41"/>
      <c r="T65" s="41"/>
      <c r="U65" s="41"/>
      <c r="V65" s="41"/>
      <c r="W65" s="40"/>
      <c r="X65" s="68"/>
      <c r="Y65" s="68"/>
      <c r="Z65" s="121">
        <f t="shared" ref="Z65" si="128">IF(E68="Faturização",Y68,IF(E68="",Y67,0))</f>
        <v>0</v>
      </c>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row>
    <row r="66" spans="1:140" s="44" customFormat="1" ht="12" customHeight="1" x14ac:dyDescent="0.25">
      <c r="A66" s="144"/>
      <c r="B66" s="147"/>
      <c r="C66" s="142"/>
      <c r="D66" s="97"/>
      <c r="E66" s="157"/>
      <c r="F66" s="160"/>
      <c r="G66" s="161"/>
      <c r="H66" s="45"/>
      <c r="I66" s="47"/>
      <c r="J66" s="47"/>
      <c r="K66" s="47"/>
      <c r="L66" s="47"/>
      <c r="M66" s="47"/>
      <c r="N66" s="47"/>
      <c r="O66" s="46"/>
      <c r="P66" s="34"/>
      <c r="Q66" s="104"/>
      <c r="R66" s="47"/>
      <c r="S66" s="47"/>
      <c r="T66" s="47"/>
      <c r="U66" s="47"/>
      <c r="V66" s="47"/>
      <c r="W66" s="47"/>
      <c r="X66" s="61"/>
      <c r="Y66" s="61"/>
      <c r="Z66" s="122"/>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row>
    <row r="67" spans="1:140" s="44" customFormat="1" ht="12" customHeight="1" x14ac:dyDescent="0.3">
      <c r="A67" s="144"/>
      <c r="B67" s="147"/>
      <c r="C67" s="48" t="str">
        <f>IF(B65="HYBRID",MOVIMENTOS!$P$8,"")</f>
        <v/>
      </c>
      <c r="D67" s="97"/>
      <c r="E67" s="58" t="s">
        <v>1170</v>
      </c>
      <c r="F67" s="32"/>
      <c r="G67" s="33"/>
      <c r="H67" s="58">
        <f t="shared" ref="H67:H130" si="129">IF(OR(IFERROR(AC67,TRUE)=TRUE,IFERROR(AK67,TRUE)=TRUE)=TRUE,0,IF(AC67=0,AK67,AC67))</f>
        <v>0</v>
      </c>
      <c r="I67" s="58">
        <f t="shared" ref="I67:I98" si="130">IF(OR(IFERROR(AD67,TRUE)=TRUE,IFERROR(AL67,TRUE)=TRUE)=TRUE,0,IF(AD67=0,AL67,AD67))</f>
        <v>0</v>
      </c>
      <c r="J67" s="58">
        <f t="shared" ref="J67:J130" si="131">IF(OR(IFERROR(AE67,TRUE)=TRUE,IFERROR(AM67,TRUE)=TRUE)=TRUE,0,IF(AE67=0,AM67,AE67))</f>
        <v>0</v>
      </c>
      <c r="K67" s="58">
        <f t="shared" ref="K67:K130" si="132">IF(OR(IFERROR(AF67,TRUE)=TRUE,IFERROR(AN67,TRUE)=TRUE)=TRUE,0,IF(AF67=0,AN67,AF67))</f>
        <v>0</v>
      </c>
      <c r="L67" s="58">
        <f t="shared" ref="L67:L130" si="133">IF(OR(IFERROR(AG67,TRUE)=TRUE,IFERROR(AO67,TRUE)=TRUE)=TRUE,0,IF(AG67=0,AO67,AG67))</f>
        <v>0</v>
      </c>
      <c r="M67" s="58">
        <f t="shared" ref="M67:M130" si="134">IF(OR(IFERROR(AH67,TRUE)=TRUE,IFERROR(AP67,TRUE)=TRUE)=TRUE,0,IF(AH67=0,AP67,AH67))</f>
        <v>0</v>
      </c>
      <c r="N67" s="58">
        <f t="shared" ref="N67:N130" si="135">IF(OR(IFERROR(AI67,TRUE)=TRUE,IFERROR(AQ67,TRUE)=TRUE)=TRUE,0,IF(AI67=0,AQ67,AI67))</f>
        <v>0</v>
      </c>
      <c r="O67" s="58">
        <f t="shared" ref="O67:O130" si="136">IF(OR(IFERROR(AJ67,TRUE)=TRUE,IFERROR(AR67,TRUE)=TRUE)=TRUE,0,IF(AJ67=0,AR67,AJ67))</f>
        <v>0</v>
      </c>
      <c r="P67" s="34">
        <f t="shared" ref="P67" si="137">SUM(H67:O67)</f>
        <v>0</v>
      </c>
      <c r="Q67" s="34" t="str">
        <f t="shared" ref="Q67:Q98" si="138">C67</f>
        <v/>
      </c>
      <c r="R67" s="34">
        <f>IF(R66=MOVIMENTOS!$A$53,MOVIMENTOS!$A$54,IF(R66=MOVIMENTOS!$B$53,MOVIMENTOS!$B$54,IF(R66=MOVIMENTOS!$C$53,MOVIMENTOS!$C$54,IF(R66=MOVIMENTOS!$D$53,MOVIMENTOS!$D$54,IF(R66=MOVIMENTOS!$E$53,MOVIMENTOS!$E$54,IF(R66=MOVIMENTOS!$F$53,MOVIMENTOS!$F$54,IF(R66=MOVIMENTOS!$G$53,MOVIMENTOS!$G$54,IF(R66=MOVIMENTOS!$I$53,MOVIMENTOS!$I$54,IF(R66=MOVIMENTOS!$J$53,MOVIMENTOS!$J$54,IF(R66=MOVIMENTOS!$K$53,MOVIMENTOS!$K$54,IF(R66=MOVIMENTOS!$L$53,MOVIMENTOS!$L$54,IF(R66=MOVIMENTOS!$M$53,MOVIMENTOS!$M$54,IF(R66=MOVIMENTOS!$N$53,MOVIMENTOS!$N$54,IF(R66=MOVIMENTOS!$O$53,MOVIMENTOS!$O$54,IF(R66=MOVIMENTOS!$P$53,MOVIMENTOS!$P$54,IF(R66=MOVIMENTOS!$Q$53,MOVIMENTOS!$Q$54,IF(R66=MOVIMENTOS!$R$53,MOVIMENTOS!$R$54,IF(R66=MOVIMENTOS!$S$53,MOVIMENTOS!$S$54,IF(R66=MOVIMENTOS!$T$53,MOVIMENTOS!$T$54,0)))))))))))))))))))</f>
        <v>0</v>
      </c>
      <c r="S67" s="34">
        <f>IF(S66=MOVIMENTOS!$A$53,MOVIMENTOS!$A$54,IF(S66=MOVIMENTOS!$B$53,MOVIMENTOS!$B$54,IF(S66=MOVIMENTOS!$C$53,MOVIMENTOS!$C$54,IF(S66=MOVIMENTOS!$D$53,MOVIMENTOS!$D$54,IF(S66=MOVIMENTOS!$E$53,MOVIMENTOS!$E$54,IF(S66=MOVIMENTOS!$F$53,MOVIMENTOS!$F$54,IF(S66=MOVIMENTOS!$G$53,MOVIMENTOS!$G$54,IF(S66=MOVIMENTOS!$I$53,MOVIMENTOS!$I$54,IF(S66=MOVIMENTOS!$J$53,MOVIMENTOS!$J$54,IF(S66=MOVIMENTOS!$K$53,MOVIMENTOS!$K$54,IF(S66=MOVIMENTOS!$L$53,MOVIMENTOS!$L$54,IF(S66=MOVIMENTOS!$M$53,MOVIMENTOS!$M$54,IF(S66=MOVIMENTOS!$N$53,MOVIMENTOS!$N$54,IF(S66=MOVIMENTOS!$O$53,MOVIMENTOS!$O$54,IF(S66=MOVIMENTOS!$P$53,MOVIMENTOS!$P$54,IF(S66=MOVIMENTOS!$Q$53,MOVIMENTOS!$Q$54,IF(S66=MOVIMENTOS!$R$53,MOVIMENTOS!$R$54,IF(S66=MOVIMENTOS!$S$53,MOVIMENTOS!$S$54,IF(S66=MOVIMENTOS!$T$53,MOVIMENTOS!$T$54,0)))))))))))))))))))</f>
        <v>0</v>
      </c>
      <c r="T67" s="34">
        <f>IF(T66=MOVIMENTOS!$A$53,MOVIMENTOS!$A$54,IF(T66=MOVIMENTOS!$B$53,MOVIMENTOS!$B$54,IF(T66=MOVIMENTOS!$C$53,MOVIMENTOS!$C$54,IF(T66=MOVIMENTOS!$D$53,MOVIMENTOS!$D$54,IF(T66=MOVIMENTOS!$E$53,MOVIMENTOS!$E$54,IF(T66=MOVIMENTOS!$F$53,MOVIMENTOS!$F$54,IF(T66=MOVIMENTOS!$G$53,MOVIMENTOS!$G$54,IF(T66=MOVIMENTOS!$I$53,MOVIMENTOS!$I$54,IF(T66=MOVIMENTOS!$J$53,MOVIMENTOS!$J$54,IF(T66=MOVIMENTOS!$K$53,MOVIMENTOS!$K$54,IF(T66=MOVIMENTOS!$L$53,MOVIMENTOS!$L$54,IF(T66=MOVIMENTOS!$M$53,MOVIMENTOS!$M$54,IF(T66=MOVIMENTOS!$N$53,MOVIMENTOS!$N$54,IF(T66=MOVIMENTOS!$O$53,MOVIMENTOS!$O$54,IF(T66=MOVIMENTOS!$P$53,MOVIMENTOS!$P$54,IF(T66=MOVIMENTOS!$Q$53,MOVIMENTOS!$Q$54,IF(T66=MOVIMENTOS!$R$53,MOVIMENTOS!$R$54,IF(T66=MOVIMENTOS!$S$53,MOVIMENTOS!$S$54,IF(T66=MOVIMENTOS!$T$53,MOVIMENTOS!$T$54,0)))))))))))))))))))</f>
        <v>0</v>
      </c>
      <c r="U67" s="34">
        <f>IF(U66=MOVIMENTOS!$A$53,MOVIMENTOS!$A$54,IF(U66=MOVIMENTOS!$B$53,MOVIMENTOS!$B$54,IF(U66=MOVIMENTOS!$C$53,MOVIMENTOS!$C$54,IF(U66=MOVIMENTOS!$D$53,MOVIMENTOS!$D$54,IF(U66=MOVIMENTOS!$E$53,MOVIMENTOS!$E$54,IF(U66=MOVIMENTOS!$F$53,MOVIMENTOS!$F$54,IF(U66=MOVIMENTOS!$G$53,MOVIMENTOS!$G$54,IF(U66=MOVIMENTOS!$I$53,MOVIMENTOS!$I$54,IF(U66=MOVIMENTOS!$J$53,MOVIMENTOS!$J$54,IF(U66=MOVIMENTOS!$K$53,MOVIMENTOS!$K$54,IF(U66=MOVIMENTOS!$L$53,MOVIMENTOS!$L$54,IF(U66=MOVIMENTOS!$M$53,MOVIMENTOS!$M$54,IF(U66=MOVIMENTOS!$N$53,MOVIMENTOS!$N$54,IF(U66=MOVIMENTOS!$O$53,MOVIMENTOS!$O$54,IF(U66=MOVIMENTOS!$P$53,MOVIMENTOS!$P$54,IF(U66=MOVIMENTOS!$Q$53,MOVIMENTOS!$Q$54,IF(U66=MOVIMENTOS!$R$53,MOVIMENTOS!$R$54,IF(U66=MOVIMENTOS!$S$53,MOVIMENTOS!$S$54,IF(U66=MOVIMENTOS!$T$53,MOVIMENTOS!$T$54,0)))))))))))))))))))</f>
        <v>0</v>
      </c>
      <c r="V67" s="34">
        <f>IF(V66=MOVIMENTOS!$A$53,MOVIMENTOS!$A$54,IF(V66=MOVIMENTOS!$B$53,MOVIMENTOS!$B$54,IF(V66=MOVIMENTOS!$C$53,MOVIMENTOS!$C$54,IF(V66=MOVIMENTOS!$D$53,MOVIMENTOS!$D$54,IF(V66=MOVIMENTOS!$E$53,MOVIMENTOS!$E$54,IF(V66=MOVIMENTOS!$F$53,MOVIMENTOS!$F$54,IF(V66=MOVIMENTOS!$G$53,MOVIMENTOS!$G$54,IF(V66=MOVIMENTOS!$I$53,MOVIMENTOS!$I$54,IF(V66=MOVIMENTOS!$J$53,MOVIMENTOS!$J$54,IF(V66=MOVIMENTOS!$K$53,MOVIMENTOS!$K$54,IF(V66=MOVIMENTOS!$L$53,MOVIMENTOS!$L$54,IF(V66=MOVIMENTOS!$M$53,MOVIMENTOS!$M$54,IF(V66=MOVIMENTOS!$N$53,MOVIMENTOS!$N$54,IF(V66=MOVIMENTOS!$O$53,MOVIMENTOS!$O$54,IF(V66=MOVIMENTOS!$P$53,MOVIMENTOS!$P$54,IF(V66=MOVIMENTOS!$Q$53,MOVIMENTOS!$Q$54,IF(V66=MOVIMENTOS!$R$53,MOVIMENTOS!$R$54,IF(V66=MOVIMENTOS!$S$53,MOVIMENTOS!$S$54,IF(V66=MOVIMENTOS!$T$53,MOVIMENTOS!$T$54,0)))))))))))))))))))</f>
        <v>0</v>
      </c>
      <c r="W67" s="34">
        <f>IF(W66=MOVIMENTOS!$A$53,MOVIMENTOS!$A$54,IF(W66=MOVIMENTOS!$B$53,MOVIMENTOS!$B$54,IF(W66=MOVIMENTOS!$C$53,MOVIMENTOS!$C$54,IF(W66=MOVIMENTOS!$D$53,MOVIMENTOS!$D$54,IF(W66=MOVIMENTOS!$E$53,MOVIMENTOS!$E$54,IF(W66=MOVIMENTOS!$F$53,MOVIMENTOS!$F$54,IF(W66=MOVIMENTOS!$G$53,MOVIMENTOS!$G$54,IF(W66=MOVIMENTOS!$I$53,MOVIMENTOS!$I$54,IF(W66=MOVIMENTOS!$J$53,MOVIMENTOS!$J$54,IF(W66=MOVIMENTOS!$K$53,MOVIMENTOS!$K$54,IF(W66=MOVIMENTOS!$L$53,MOVIMENTOS!$L$54,IF(W66=MOVIMENTOS!$M$53,MOVIMENTOS!$M$54,IF(W66=MOVIMENTOS!$N$53,MOVIMENTOS!$N$54,IF(W66=MOVIMENTOS!$O$53,MOVIMENTOS!$O$54,IF(W66=MOVIMENTOS!$P$53,MOVIMENTOS!$P$54,IF(W66=MOVIMENTOS!$Q$53,MOVIMENTOS!$Q$54,IF(W66=MOVIMENTOS!$R$53,MOVIMENTOS!$R$54,IF(W66=MOVIMENTOS!$S$53,MOVIMENTOS!$S$54,IF(W66=MOVIMENTOS!$T$53,MOVIMENTOS!$T$54,0)))))))))))))))))))</f>
        <v>0</v>
      </c>
      <c r="X67" s="91">
        <f>IF(X66=MOVIMENTOS!$A$53,MOVIMENTOS!$A$54,IF(X66=MOVIMENTOS!$B$53,MOVIMENTOS!$B$54,IF(X66=MOVIMENTOS!$C$53,MOVIMENTOS!$C$54,IF(X66=MOVIMENTOS!$D$53,MOVIMENTOS!$D$54,IF(X66=MOVIMENTOS!$E$53,MOVIMENTOS!$E$54,IF(X66=MOVIMENTOS!$F$53,MOVIMENTOS!$F$54,IF(X66=MOVIMENTOS!$G$53,MOVIMENTOS!$G$54,IF(X66=MOVIMENTOS!$I$53,MOVIMENTOS!$I$54,IF(X66=MOVIMENTOS!$J$53,MOVIMENTOS!$J$54,IF(X66=MOVIMENTOS!$K$53,MOVIMENTOS!$K$54,IF(X66=MOVIMENTOS!$L$53,MOVIMENTOS!$L$54,IF(X66=MOVIMENTOS!$M$53,MOVIMENTOS!$M$54,IF(X66=MOVIMENTOS!$N$53,MOVIMENTOS!$N$54,IF(X66=MOVIMENTOS!$O$53,MOVIMENTOS!$O$54,IF(X66=MOVIMENTOS!$P$53,MOVIMENTOS!$P$54,IF(X66=MOVIMENTOS!$Q$53,MOVIMENTOS!$Q$54,IF(X66=MOVIMENTOS!$R$53,MOVIMENTOS!$R$54,IF(X66=MOVIMENTOS!$S$53,MOVIMENTOS!$S$54,IF(X66=MOVIMENTOS!$T$53,MOVIMENTOS!$T$54,0)))))))))))))))))))</f>
        <v>0</v>
      </c>
      <c r="Y67" s="71">
        <f t="shared" ref="Y67" si="139">P67+X67+SUM(F70:W70)</f>
        <v>0</v>
      </c>
      <c r="Z67" s="122"/>
      <c r="AA67" s="69"/>
      <c r="AB67" s="61"/>
      <c r="AC67" s="62">
        <f>IF(B65="HYBRID",HLOOKUP(H66,MOVIMENTOS!$A$38:$AQ$39,2,0),0)</f>
        <v>0</v>
      </c>
      <c r="AD67" s="62">
        <f>IF(B65="HYBRID",HLOOKUP(I66,MOVIMENTOS!$A$38:$AQ$39,2,0),0)</f>
        <v>0</v>
      </c>
      <c r="AE67" s="62">
        <f>IF(B65="HYBRID",HLOOKUP(J66,MOVIMENTOS!$A$38:$AQ$39,2,0),0)</f>
        <v>0</v>
      </c>
      <c r="AF67" s="62">
        <f>IF(B65="HYBRID",HLOOKUP(K66,MOVIMENTOS!$A$38:$AQ$39,2,0),0)</f>
        <v>0</v>
      </c>
      <c r="AG67" s="62">
        <f>IF(B65="HYBRID",HLOOKUP(L66,MOVIMENTOS!$A$38:$AQ$39,2,0),0)</f>
        <v>0</v>
      </c>
      <c r="AH67" s="62">
        <f>IF(B65="HYBRID",HLOOKUP(M66,MOVIMENTOS!$A$38:$AQ$39,2,0),0)</f>
        <v>0</v>
      </c>
      <c r="AI67" s="62">
        <f>IF(B65="HYBRID",HLOOKUP(N66,MOVIMENTOS!$A$38:$AQ$39,2,0),0)</f>
        <v>0</v>
      </c>
      <c r="AJ67" s="62">
        <f>IF(B65="HYBRID",HLOOKUP(O66,MOVIMENTOS!$A$38:$AQ$39,2,0),0)</f>
        <v>0</v>
      </c>
      <c r="AK67" s="63">
        <f>IF(B65="TRE",HLOOKUP(H66,MOVIMENTOS!$A$57:$K$60,VLOOKUP($C$4,MOVIMENTOS!$A$63:$B$65,2,0),TRUE),0)</f>
        <v>0</v>
      </c>
      <c r="AL67" s="63">
        <f>IF(B65="TRE",HLOOKUP(I66,MOVIMENTOS!$A$57:$K$60,VLOOKUP($C$4,MOVIMENTOS!$A$63:$B$65,2,0),TRUE),0)</f>
        <v>0</v>
      </c>
      <c r="AM67" s="63">
        <f>IF(B65="TRE",HLOOKUP(J66,MOVIMENTOS!$A$57:$K$60,VLOOKUP($C$4,MOVIMENTOS!$A$63:$B$65,2,0),TRUE),0)</f>
        <v>0</v>
      </c>
      <c r="AN67" s="63">
        <f>IF(B65="TRE",HLOOKUP(K66,MOVIMENTOS!$A$57:$K$60,VLOOKUP($C$4,MOVIMENTOS!$A$63:$B$65,2,0),TRUE),0)</f>
        <v>0</v>
      </c>
      <c r="AO67" s="63">
        <f>IF(B65="TRE",HLOOKUP(N66,MOVIMENTOS!$A$57:$K$60,VLOOKUP($C$4,MOVIMENTOS!$A$63:$B$65,2,0),TRUE),0)</f>
        <v>0</v>
      </c>
      <c r="AP67" s="63">
        <f>IF(B65="TRE",HLOOKUP(O66,MOVIMENTOS!$A$57:$K$60,VLOOKUP($C$4,MOVIMENTOS!$A$63:$B$65,2,0),TRUE),0)</f>
        <v>0</v>
      </c>
      <c r="AQ67" s="63">
        <f>IF(C65="TRE",HLOOKUP(Q66,MOVIMENTOS!$A$57:$K$60,VLOOKUP($C$4,MOVIMENTOS!$A$63:$B$65,2,0),TRUE),0)</f>
        <v>0</v>
      </c>
      <c r="AR67" s="63">
        <f>IF(D65="TRE",HLOOKUP(R66,MOVIMENTOS!$A$57:$K$60,VLOOKUP($C$4,MOVIMENTOS!$A$63:$B$65,2,0),TRUE),0)</f>
        <v>0</v>
      </c>
      <c r="AS67" s="72" t="s">
        <v>1592</v>
      </c>
      <c r="AT67" s="61"/>
      <c r="AU67" s="61"/>
      <c r="AV67" s="61"/>
      <c r="AW67" s="61"/>
      <c r="AX67" s="61"/>
      <c r="AY67" s="61"/>
      <c r="AZ67" s="61"/>
      <c r="BA67" s="61"/>
      <c r="BB67" s="61"/>
      <c r="BC67" s="61"/>
      <c r="BD67" s="61"/>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row>
    <row r="68" spans="1:140" s="44" customFormat="1" ht="24" customHeight="1" x14ac:dyDescent="0.25">
      <c r="A68" s="144"/>
      <c r="B68" s="147"/>
      <c r="C68" s="43" t="str">
        <f t="shared" ref="C68:C99" si="140">IF($C$4="Duet","Faturização",IF($C$4="Duet Mix","Faturização",IF($C$4="team","Faturização",IF($C$4="Combi","Faturização",""))))</f>
        <v/>
      </c>
      <c r="D68" s="97"/>
      <c r="E68" s="58" t="str">
        <f t="shared" ref="E68" si="141">IF(AND(C68="Faturização",B65="Hybrid"),"Faturização","")</f>
        <v/>
      </c>
      <c r="F68" s="149" t="s">
        <v>1617</v>
      </c>
      <c r="G68" s="150"/>
      <c r="H68" s="74"/>
      <c r="I68" s="75"/>
      <c r="J68" s="75"/>
      <c r="K68" s="75"/>
      <c r="L68" s="75"/>
      <c r="M68" s="75"/>
      <c r="N68" s="75"/>
      <c r="O68" s="76"/>
      <c r="P68" s="61">
        <f t="shared" ref="P68" si="142">(H67*H68)+(I67*I68)+(J67*J68)+(K67*K68)+(L67*L68)+(M67*M68)+(N67*N68)+(O67*O68)</f>
        <v>0</v>
      </c>
      <c r="Q68" s="61"/>
      <c r="R68" s="43"/>
      <c r="S68" s="43"/>
      <c r="T68" s="43"/>
      <c r="U68" s="43"/>
      <c r="V68" s="43"/>
      <c r="W68" s="43"/>
      <c r="X68" s="70">
        <f t="shared" ref="X68" si="143">(R67*R68)+(S67*S68)+(T67*T68)+(U67*U68)+(V67*V68)+(W67*W68)</f>
        <v>0</v>
      </c>
      <c r="Y68" s="70">
        <f t="shared" ref="Y68" si="144">F67+G67+P68+X68+SUM(F71:W71)</f>
        <v>0</v>
      </c>
      <c r="Z68" s="122"/>
      <c r="AA68" s="61"/>
      <c r="AB68" s="61"/>
      <c r="AC68" s="62"/>
      <c r="AD68" s="62"/>
      <c r="AE68" s="62"/>
      <c r="AF68" s="62"/>
      <c r="AG68" s="62"/>
      <c r="AH68" s="62"/>
      <c r="AI68" s="62"/>
      <c r="AJ68" s="62"/>
      <c r="AK68" s="63"/>
      <c r="AL68" s="63"/>
      <c r="AM68" s="63"/>
      <c r="AN68" s="63"/>
      <c r="AO68" s="63"/>
      <c r="AP68" s="63"/>
      <c r="AQ68" s="63"/>
      <c r="AR68" s="63"/>
      <c r="AS68" s="70" t="s">
        <v>1593</v>
      </c>
      <c r="AT68" s="61"/>
      <c r="AU68" s="61"/>
      <c r="AV68" s="61"/>
      <c r="AW68" s="61"/>
      <c r="AX68" s="61"/>
      <c r="AY68" s="61"/>
      <c r="AZ68" s="61"/>
      <c r="BA68" s="61"/>
      <c r="BB68" s="61"/>
      <c r="BC68" s="61"/>
      <c r="BD68" s="61"/>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row>
    <row r="69" spans="1:140" s="44" customFormat="1" ht="12" customHeight="1" x14ac:dyDescent="0.25">
      <c r="A69" s="144"/>
      <c r="B69" s="147"/>
      <c r="C69" s="87" t="str">
        <f t="shared" ref="C69" si="145">IF(AND($B65="ACROB",$C$4="EQUIPA"),"ACROB_B",IF(AND($B65="ACROB",$C$4="combinado"),"ACROB_B",""))</f>
        <v/>
      </c>
      <c r="D69" s="97"/>
      <c r="E69" s="54" t="s">
        <v>66</v>
      </c>
      <c r="F69" s="85"/>
      <c r="G69" s="86" t="str">
        <f t="shared" ref="G69:G100" si="146">IF(C70="ACROB_C","ACRO-PAIR","")</f>
        <v/>
      </c>
      <c r="H69" s="78"/>
      <c r="I69" s="49"/>
      <c r="J69" s="49"/>
      <c r="K69" s="49"/>
      <c r="L69" s="49"/>
      <c r="M69" s="49"/>
      <c r="N69" s="49"/>
      <c r="O69" s="79"/>
      <c r="P69" s="49"/>
      <c r="Q69" s="49"/>
      <c r="R69" s="80"/>
      <c r="S69" s="80"/>
      <c r="T69" s="80"/>
      <c r="U69" s="80"/>
      <c r="V69" s="80"/>
      <c r="W69" s="77"/>
      <c r="X69" s="49"/>
      <c r="Y69" s="49"/>
      <c r="Z69" s="122"/>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43"/>
      <c r="BF69" s="43"/>
      <c r="BG69" s="43"/>
      <c r="BH69" s="43"/>
      <c r="BI69" s="43"/>
      <c r="BJ69" s="43"/>
      <c r="BK69" s="43"/>
      <c r="BL69" s="43"/>
      <c r="BM69" s="43"/>
      <c r="BN69" s="43"/>
      <c r="BO69" s="43"/>
      <c r="BP69" s="43"/>
      <c r="BQ69" s="43"/>
      <c r="BR69" s="43"/>
      <c r="BS69" s="43"/>
      <c r="BT69" s="43"/>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row>
    <row r="70" spans="1:140" s="44" customFormat="1" ht="12" customHeight="1" thickBot="1" x14ac:dyDescent="0.3">
      <c r="A70" s="145"/>
      <c r="B70" s="148"/>
      <c r="C70" s="88" t="str">
        <f t="shared" ref="C70" si="147">IF(AND(B65="ACROB",$C$5="DUETO"),"ACROB_C","")</f>
        <v/>
      </c>
      <c r="D70" s="98"/>
      <c r="E70" s="55" t="s">
        <v>1170</v>
      </c>
      <c r="F70" s="81"/>
      <c r="G70" s="82"/>
      <c r="H70" s="83"/>
      <c r="I70" s="50"/>
      <c r="J70" s="50"/>
      <c r="K70" s="50"/>
      <c r="L70" s="50"/>
      <c r="M70" s="50"/>
      <c r="N70" s="50"/>
      <c r="O70" s="84"/>
      <c r="P70" s="49"/>
      <c r="Q70" s="49"/>
      <c r="R70" s="50"/>
      <c r="S70" s="50"/>
      <c r="T70" s="50"/>
      <c r="U70" s="50"/>
      <c r="V70" s="50"/>
      <c r="W70" s="84"/>
      <c r="X70" s="50"/>
      <c r="Y70" s="50"/>
      <c r="Z70" s="123"/>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43"/>
      <c r="BF70" s="43"/>
      <c r="BG70" s="43"/>
      <c r="BH70" s="43"/>
      <c r="BI70" s="43"/>
      <c r="BJ70" s="43"/>
      <c r="BK70" s="43"/>
      <c r="BL70" s="43"/>
      <c r="BM70" s="43"/>
      <c r="BN70" s="43"/>
      <c r="BO70" s="43"/>
      <c r="BP70" s="43"/>
      <c r="BQ70" s="43"/>
      <c r="BR70" s="43"/>
      <c r="BS70" s="43"/>
      <c r="BT70" s="43"/>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row>
    <row r="71" spans="1:140" s="44" customFormat="1" ht="12" customHeight="1" x14ac:dyDescent="0.25">
      <c r="A71" s="143"/>
      <c r="B71" s="146"/>
      <c r="C71" s="141" t="str">
        <f>IF(B71="HYBRID",MOVIMENTOS!$A$8,IF(B71="ACROB",MOVIMENTOS!$E$8,""))</f>
        <v/>
      </c>
      <c r="D71" s="96"/>
      <c r="E71" s="156" t="s">
        <v>1642</v>
      </c>
      <c r="F71" s="158" t="str">
        <f t="shared" ref="F71:F102" si="148">IF(B71="HYBRID",0.5,IF(B71="TRE",0,""))</f>
        <v/>
      </c>
      <c r="G71" s="159"/>
      <c r="H71" s="39"/>
      <c r="I71" s="41"/>
      <c r="J71" s="41"/>
      <c r="K71" s="41"/>
      <c r="L71" s="41"/>
      <c r="M71" s="41"/>
      <c r="N71" s="41"/>
      <c r="O71" s="40"/>
      <c r="P71" s="68"/>
      <c r="Q71" s="103" t="str">
        <f>IF(B71="HYBRID",MOVIMENTOS!$G$8,"")</f>
        <v/>
      </c>
      <c r="R71" s="42"/>
      <c r="S71" s="41"/>
      <c r="T71" s="41"/>
      <c r="U71" s="41"/>
      <c r="V71" s="41"/>
      <c r="W71" s="40"/>
      <c r="X71" s="68"/>
      <c r="Y71" s="68"/>
      <c r="Z71" s="121">
        <f t="shared" ref="Z71" si="149">IF(E74="Faturização",Y74,IF(E74="",Y73,0))</f>
        <v>0</v>
      </c>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43"/>
      <c r="BF71" s="43"/>
      <c r="BG71" s="43"/>
      <c r="BH71" s="43"/>
      <c r="BI71" s="43"/>
      <c r="BJ71" s="43"/>
      <c r="BK71" s="43"/>
      <c r="BL71" s="43"/>
      <c r="BM71" s="43"/>
      <c r="BN71" s="43"/>
      <c r="BO71" s="43"/>
      <c r="BP71" s="43"/>
      <c r="BQ71" s="43"/>
      <c r="BR71" s="43"/>
      <c r="BS71" s="43"/>
      <c r="BT71" s="43"/>
      <c r="BU71" s="43"/>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row>
    <row r="72" spans="1:140" s="44" customFormat="1" ht="12" customHeight="1" x14ac:dyDescent="0.25">
      <c r="A72" s="144"/>
      <c r="B72" s="147"/>
      <c r="C72" s="142"/>
      <c r="D72" s="97"/>
      <c r="E72" s="157"/>
      <c r="F72" s="160"/>
      <c r="G72" s="161"/>
      <c r="H72" s="45"/>
      <c r="I72" s="47"/>
      <c r="J72" s="47"/>
      <c r="K72" s="47"/>
      <c r="L72" s="47"/>
      <c r="M72" s="47"/>
      <c r="N72" s="47"/>
      <c r="O72" s="46"/>
      <c r="P72" s="34"/>
      <c r="Q72" s="104"/>
      <c r="R72" s="47"/>
      <c r="S72" s="47"/>
      <c r="T72" s="47"/>
      <c r="U72" s="47"/>
      <c r="V72" s="47"/>
      <c r="W72" s="47"/>
      <c r="X72" s="61"/>
      <c r="Y72" s="61"/>
      <c r="Z72" s="122"/>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row>
    <row r="73" spans="1:140" s="44" customFormat="1" ht="12" customHeight="1" x14ac:dyDescent="0.3">
      <c r="A73" s="144"/>
      <c r="B73" s="147"/>
      <c r="C73" s="48" t="str">
        <f>IF(B71="HYBRID",MOVIMENTOS!$P$8,"")</f>
        <v/>
      </c>
      <c r="D73" s="97"/>
      <c r="E73" s="58" t="s">
        <v>1170</v>
      </c>
      <c r="F73" s="32"/>
      <c r="G73" s="33"/>
      <c r="H73" s="58">
        <f t="shared" ref="H73:H136" si="150">IF(OR(IFERROR(AC73,TRUE)=TRUE,IFERROR(AK73,TRUE)=TRUE)=TRUE,0,IF(AC73=0,AK73,AC73))</f>
        <v>0</v>
      </c>
      <c r="I73" s="58">
        <f t="shared" ref="I73:I104" si="151">IF(OR(IFERROR(AD73,TRUE)=TRUE,IFERROR(AL73,TRUE)=TRUE)=TRUE,0,IF(AD73=0,AL73,AD73))</f>
        <v>0</v>
      </c>
      <c r="J73" s="58">
        <f t="shared" ref="J73:J136" si="152">IF(OR(IFERROR(AE73,TRUE)=TRUE,IFERROR(AM73,TRUE)=TRUE)=TRUE,0,IF(AE73=0,AM73,AE73))</f>
        <v>0</v>
      </c>
      <c r="K73" s="58">
        <f t="shared" ref="K73:K136" si="153">IF(OR(IFERROR(AF73,TRUE)=TRUE,IFERROR(AN73,TRUE)=TRUE)=TRUE,0,IF(AF73=0,AN73,AF73))</f>
        <v>0</v>
      </c>
      <c r="L73" s="58">
        <f t="shared" ref="L73:L136" si="154">IF(OR(IFERROR(AG73,TRUE)=TRUE,IFERROR(AO73,TRUE)=TRUE)=TRUE,0,IF(AG73=0,AO73,AG73))</f>
        <v>0</v>
      </c>
      <c r="M73" s="58">
        <f t="shared" ref="M73:M136" si="155">IF(OR(IFERROR(AH73,TRUE)=TRUE,IFERROR(AP73,TRUE)=TRUE)=TRUE,0,IF(AH73=0,AP73,AH73))</f>
        <v>0</v>
      </c>
      <c r="N73" s="58">
        <f t="shared" ref="N73:N136" si="156">IF(OR(IFERROR(AI73,TRUE)=TRUE,IFERROR(AQ73,TRUE)=TRUE)=TRUE,0,IF(AI73=0,AQ73,AI73))</f>
        <v>0</v>
      </c>
      <c r="O73" s="58">
        <f t="shared" ref="O73:O136" si="157">IF(OR(IFERROR(AJ73,TRUE)=TRUE,IFERROR(AR73,TRUE)=TRUE)=TRUE,0,IF(AJ73=0,AR73,AJ73))</f>
        <v>0</v>
      </c>
      <c r="P73" s="34">
        <f t="shared" ref="P73" si="158">SUM(H73:O73)</f>
        <v>0</v>
      </c>
      <c r="Q73" s="34" t="str">
        <f t="shared" ref="Q73:Q104" si="159">C73</f>
        <v/>
      </c>
      <c r="R73" s="34">
        <f>IF(R72=MOVIMENTOS!$A$53,MOVIMENTOS!$A$54,IF(R72=MOVIMENTOS!$B$53,MOVIMENTOS!$B$54,IF(R72=MOVIMENTOS!$C$53,MOVIMENTOS!$C$54,IF(R72=MOVIMENTOS!$D$53,MOVIMENTOS!$D$54,IF(R72=MOVIMENTOS!$E$53,MOVIMENTOS!$E$54,IF(R72=MOVIMENTOS!$F$53,MOVIMENTOS!$F$54,IF(R72=MOVIMENTOS!$G$53,MOVIMENTOS!$G$54,IF(R72=MOVIMENTOS!$I$53,MOVIMENTOS!$I$54,IF(R72=MOVIMENTOS!$J$53,MOVIMENTOS!$J$54,IF(R72=MOVIMENTOS!$K$53,MOVIMENTOS!$K$54,IF(R72=MOVIMENTOS!$L$53,MOVIMENTOS!$L$54,IF(R72=MOVIMENTOS!$M$53,MOVIMENTOS!$M$54,IF(R72=MOVIMENTOS!$N$53,MOVIMENTOS!$N$54,IF(R72=MOVIMENTOS!$O$53,MOVIMENTOS!$O$54,IF(R72=MOVIMENTOS!$P$53,MOVIMENTOS!$P$54,IF(R72=MOVIMENTOS!$Q$53,MOVIMENTOS!$Q$54,IF(R72=MOVIMENTOS!$R$53,MOVIMENTOS!$R$54,IF(R72=MOVIMENTOS!$S$53,MOVIMENTOS!$S$54,IF(R72=MOVIMENTOS!$T$53,MOVIMENTOS!$T$54,0)))))))))))))))))))</f>
        <v>0</v>
      </c>
      <c r="S73" s="34">
        <f>IF(S72=MOVIMENTOS!$A$53,MOVIMENTOS!$A$54,IF(S72=MOVIMENTOS!$B$53,MOVIMENTOS!$B$54,IF(S72=MOVIMENTOS!$C$53,MOVIMENTOS!$C$54,IF(S72=MOVIMENTOS!$D$53,MOVIMENTOS!$D$54,IF(S72=MOVIMENTOS!$E$53,MOVIMENTOS!$E$54,IF(S72=MOVIMENTOS!$F$53,MOVIMENTOS!$F$54,IF(S72=MOVIMENTOS!$G$53,MOVIMENTOS!$G$54,IF(S72=MOVIMENTOS!$I$53,MOVIMENTOS!$I$54,IF(S72=MOVIMENTOS!$J$53,MOVIMENTOS!$J$54,IF(S72=MOVIMENTOS!$K$53,MOVIMENTOS!$K$54,IF(S72=MOVIMENTOS!$L$53,MOVIMENTOS!$L$54,IF(S72=MOVIMENTOS!$M$53,MOVIMENTOS!$M$54,IF(S72=MOVIMENTOS!$N$53,MOVIMENTOS!$N$54,IF(S72=MOVIMENTOS!$O$53,MOVIMENTOS!$O$54,IF(S72=MOVIMENTOS!$P$53,MOVIMENTOS!$P$54,IF(S72=MOVIMENTOS!$Q$53,MOVIMENTOS!$Q$54,IF(S72=MOVIMENTOS!$R$53,MOVIMENTOS!$R$54,IF(S72=MOVIMENTOS!$S$53,MOVIMENTOS!$S$54,IF(S72=MOVIMENTOS!$T$53,MOVIMENTOS!$T$54,0)))))))))))))))))))</f>
        <v>0</v>
      </c>
      <c r="T73" s="34">
        <f>IF(T72=MOVIMENTOS!$A$53,MOVIMENTOS!$A$54,IF(T72=MOVIMENTOS!$B$53,MOVIMENTOS!$B$54,IF(T72=MOVIMENTOS!$C$53,MOVIMENTOS!$C$54,IF(T72=MOVIMENTOS!$D$53,MOVIMENTOS!$D$54,IF(T72=MOVIMENTOS!$E$53,MOVIMENTOS!$E$54,IF(T72=MOVIMENTOS!$F$53,MOVIMENTOS!$F$54,IF(T72=MOVIMENTOS!$G$53,MOVIMENTOS!$G$54,IF(T72=MOVIMENTOS!$I$53,MOVIMENTOS!$I$54,IF(T72=MOVIMENTOS!$J$53,MOVIMENTOS!$J$54,IF(T72=MOVIMENTOS!$K$53,MOVIMENTOS!$K$54,IF(T72=MOVIMENTOS!$L$53,MOVIMENTOS!$L$54,IF(T72=MOVIMENTOS!$M$53,MOVIMENTOS!$M$54,IF(T72=MOVIMENTOS!$N$53,MOVIMENTOS!$N$54,IF(T72=MOVIMENTOS!$O$53,MOVIMENTOS!$O$54,IF(T72=MOVIMENTOS!$P$53,MOVIMENTOS!$P$54,IF(T72=MOVIMENTOS!$Q$53,MOVIMENTOS!$Q$54,IF(T72=MOVIMENTOS!$R$53,MOVIMENTOS!$R$54,IF(T72=MOVIMENTOS!$S$53,MOVIMENTOS!$S$54,IF(T72=MOVIMENTOS!$T$53,MOVIMENTOS!$T$54,0)))))))))))))))))))</f>
        <v>0</v>
      </c>
      <c r="U73" s="34">
        <f>IF(U72=MOVIMENTOS!$A$53,MOVIMENTOS!$A$54,IF(U72=MOVIMENTOS!$B$53,MOVIMENTOS!$B$54,IF(U72=MOVIMENTOS!$C$53,MOVIMENTOS!$C$54,IF(U72=MOVIMENTOS!$D$53,MOVIMENTOS!$D$54,IF(U72=MOVIMENTOS!$E$53,MOVIMENTOS!$E$54,IF(U72=MOVIMENTOS!$F$53,MOVIMENTOS!$F$54,IF(U72=MOVIMENTOS!$G$53,MOVIMENTOS!$G$54,IF(U72=MOVIMENTOS!$I$53,MOVIMENTOS!$I$54,IF(U72=MOVIMENTOS!$J$53,MOVIMENTOS!$J$54,IF(U72=MOVIMENTOS!$K$53,MOVIMENTOS!$K$54,IF(U72=MOVIMENTOS!$L$53,MOVIMENTOS!$L$54,IF(U72=MOVIMENTOS!$M$53,MOVIMENTOS!$M$54,IF(U72=MOVIMENTOS!$N$53,MOVIMENTOS!$N$54,IF(U72=MOVIMENTOS!$O$53,MOVIMENTOS!$O$54,IF(U72=MOVIMENTOS!$P$53,MOVIMENTOS!$P$54,IF(U72=MOVIMENTOS!$Q$53,MOVIMENTOS!$Q$54,IF(U72=MOVIMENTOS!$R$53,MOVIMENTOS!$R$54,IF(U72=MOVIMENTOS!$S$53,MOVIMENTOS!$S$54,IF(U72=MOVIMENTOS!$T$53,MOVIMENTOS!$T$54,0)))))))))))))))))))</f>
        <v>0</v>
      </c>
      <c r="V73" s="34">
        <f>IF(V72=MOVIMENTOS!$A$53,MOVIMENTOS!$A$54,IF(V72=MOVIMENTOS!$B$53,MOVIMENTOS!$B$54,IF(V72=MOVIMENTOS!$C$53,MOVIMENTOS!$C$54,IF(V72=MOVIMENTOS!$D$53,MOVIMENTOS!$D$54,IF(V72=MOVIMENTOS!$E$53,MOVIMENTOS!$E$54,IF(V72=MOVIMENTOS!$F$53,MOVIMENTOS!$F$54,IF(V72=MOVIMENTOS!$G$53,MOVIMENTOS!$G$54,IF(V72=MOVIMENTOS!$I$53,MOVIMENTOS!$I$54,IF(V72=MOVIMENTOS!$J$53,MOVIMENTOS!$J$54,IF(V72=MOVIMENTOS!$K$53,MOVIMENTOS!$K$54,IF(V72=MOVIMENTOS!$L$53,MOVIMENTOS!$L$54,IF(V72=MOVIMENTOS!$M$53,MOVIMENTOS!$M$54,IF(V72=MOVIMENTOS!$N$53,MOVIMENTOS!$N$54,IF(V72=MOVIMENTOS!$O$53,MOVIMENTOS!$O$54,IF(V72=MOVIMENTOS!$P$53,MOVIMENTOS!$P$54,IF(V72=MOVIMENTOS!$Q$53,MOVIMENTOS!$Q$54,IF(V72=MOVIMENTOS!$R$53,MOVIMENTOS!$R$54,IF(V72=MOVIMENTOS!$S$53,MOVIMENTOS!$S$54,IF(V72=MOVIMENTOS!$T$53,MOVIMENTOS!$T$54,0)))))))))))))))))))</f>
        <v>0</v>
      </c>
      <c r="W73" s="34">
        <f>IF(W72=MOVIMENTOS!$A$53,MOVIMENTOS!$A$54,IF(W72=MOVIMENTOS!$B$53,MOVIMENTOS!$B$54,IF(W72=MOVIMENTOS!$C$53,MOVIMENTOS!$C$54,IF(W72=MOVIMENTOS!$D$53,MOVIMENTOS!$D$54,IF(W72=MOVIMENTOS!$E$53,MOVIMENTOS!$E$54,IF(W72=MOVIMENTOS!$F$53,MOVIMENTOS!$F$54,IF(W72=MOVIMENTOS!$G$53,MOVIMENTOS!$G$54,IF(W72=MOVIMENTOS!$I$53,MOVIMENTOS!$I$54,IF(W72=MOVIMENTOS!$J$53,MOVIMENTOS!$J$54,IF(W72=MOVIMENTOS!$K$53,MOVIMENTOS!$K$54,IF(W72=MOVIMENTOS!$L$53,MOVIMENTOS!$L$54,IF(W72=MOVIMENTOS!$M$53,MOVIMENTOS!$M$54,IF(W72=MOVIMENTOS!$N$53,MOVIMENTOS!$N$54,IF(W72=MOVIMENTOS!$O$53,MOVIMENTOS!$O$54,IF(W72=MOVIMENTOS!$P$53,MOVIMENTOS!$P$54,IF(W72=MOVIMENTOS!$Q$53,MOVIMENTOS!$Q$54,IF(W72=MOVIMENTOS!$R$53,MOVIMENTOS!$R$54,IF(W72=MOVIMENTOS!$S$53,MOVIMENTOS!$S$54,IF(W72=MOVIMENTOS!$T$53,MOVIMENTOS!$T$54,0)))))))))))))))))))</f>
        <v>0</v>
      </c>
      <c r="X73" s="91">
        <f>IF(X72=MOVIMENTOS!$A$53,MOVIMENTOS!$A$54,IF(X72=MOVIMENTOS!$B$53,MOVIMENTOS!$B$54,IF(X72=MOVIMENTOS!$C$53,MOVIMENTOS!$C$54,IF(X72=MOVIMENTOS!$D$53,MOVIMENTOS!$D$54,IF(X72=MOVIMENTOS!$E$53,MOVIMENTOS!$E$54,IF(X72=MOVIMENTOS!$F$53,MOVIMENTOS!$F$54,IF(X72=MOVIMENTOS!$G$53,MOVIMENTOS!$G$54,IF(X72=MOVIMENTOS!$I$53,MOVIMENTOS!$I$54,IF(X72=MOVIMENTOS!$J$53,MOVIMENTOS!$J$54,IF(X72=MOVIMENTOS!$K$53,MOVIMENTOS!$K$54,IF(X72=MOVIMENTOS!$L$53,MOVIMENTOS!$L$54,IF(X72=MOVIMENTOS!$M$53,MOVIMENTOS!$M$54,IF(X72=MOVIMENTOS!$N$53,MOVIMENTOS!$N$54,IF(X72=MOVIMENTOS!$O$53,MOVIMENTOS!$O$54,IF(X72=MOVIMENTOS!$P$53,MOVIMENTOS!$P$54,IF(X72=MOVIMENTOS!$Q$53,MOVIMENTOS!$Q$54,IF(X72=MOVIMENTOS!$R$53,MOVIMENTOS!$R$54,IF(X72=MOVIMENTOS!$S$53,MOVIMENTOS!$S$54,IF(X72=MOVIMENTOS!$T$53,MOVIMENTOS!$T$54,0)))))))))))))))))))</f>
        <v>0</v>
      </c>
      <c r="Y73" s="71">
        <f t="shared" ref="Y73" si="160">P73+X73+SUM(F76:W76)</f>
        <v>0</v>
      </c>
      <c r="Z73" s="122"/>
      <c r="AA73" s="69"/>
      <c r="AB73" s="61"/>
      <c r="AC73" s="62">
        <f>IF(B71="HYBRID",HLOOKUP(H72,MOVIMENTOS!$A$38:$AQ$39,2,0),0)</f>
        <v>0</v>
      </c>
      <c r="AD73" s="62">
        <f>IF(B71="HYBRID",HLOOKUP(I72,MOVIMENTOS!$A$38:$AQ$39,2,0),0)</f>
        <v>0</v>
      </c>
      <c r="AE73" s="62">
        <f>IF(B71="HYBRID",HLOOKUP(J72,MOVIMENTOS!$A$38:$AQ$39,2,0),0)</f>
        <v>0</v>
      </c>
      <c r="AF73" s="62">
        <f>IF(B71="HYBRID",HLOOKUP(K72,MOVIMENTOS!$A$38:$AQ$39,2,0),0)</f>
        <v>0</v>
      </c>
      <c r="AG73" s="62">
        <f>IF(B71="HYBRID",HLOOKUP(L72,MOVIMENTOS!$A$38:$AQ$39,2,0),0)</f>
        <v>0</v>
      </c>
      <c r="AH73" s="62">
        <f>IF(B71="HYBRID",HLOOKUP(M72,MOVIMENTOS!$A$38:$AQ$39,2,0),0)</f>
        <v>0</v>
      </c>
      <c r="AI73" s="62">
        <f>IF(B71="HYBRID",HLOOKUP(N72,MOVIMENTOS!$A$38:$AQ$39,2,0),0)</f>
        <v>0</v>
      </c>
      <c r="AJ73" s="62">
        <f>IF(B71="HYBRID",HLOOKUP(O72,MOVIMENTOS!$A$38:$AQ$39,2,0),0)</f>
        <v>0</v>
      </c>
      <c r="AK73" s="63">
        <f>IF(B71="TRE",HLOOKUP(H72,MOVIMENTOS!$A$57:$K$60,VLOOKUP($C$4,MOVIMENTOS!$A$63:$B$65,2,0),TRUE),0)</f>
        <v>0</v>
      </c>
      <c r="AL73" s="63">
        <f>IF(B71="TRE",HLOOKUP(I72,MOVIMENTOS!$A$57:$K$60,VLOOKUP($C$4,MOVIMENTOS!$A$63:$B$65,2,0),TRUE),0)</f>
        <v>0</v>
      </c>
      <c r="AM73" s="63">
        <f>IF(B71="TRE",HLOOKUP(J72,MOVIMENTOS!$A$57:$K$60,VLOOKUP($C$4,MOVIMENTOS!$A$63:$B$65,2,0),TRUE),0)</f>
        <v>0</v>
      </c>
      <c r="AN73" s="63">
        <f>IF(B71="TRE",HLOOKUP(K72,MOVIMENTOS!$A$57:$K$60,VLOOKUP($C$4,MOVIMENTOS!$A$63:$B$65,2,0),TRUE),0)</f>
        <v>0</v>
      </c>
      <c r="AO73" s="63">
        <f>IF(B71="TRE",HLOOKUP(N72,MOVIMENTOS!$A$57:$K$60,VLOOKUP($C$4,MOVIMENTOS!$A$63:$B$65,2,0),TRUE),0)</f>
        <v>0</v>
      </c>
      <c r="AP73" s="63">
        <f>IF(B71="TRE",HLOOKUP(O72,MOVIMENTOS!$A$57:$K$60,VLOOKUP($C$4,MOVIMENTOS!$A$63:$B$65,2,0),TRUE),0)</f>
        <v>0</v>
      </c>
      <c r="AQ73" s="63">
        <f>IF(C71="TRE",HLOOKUP(Q72,MOVIMENTOS!$A$57:$K$60,VLOOKUP($C$4,MOVIMENTOS!$A$63:$B$65,2,0),TRUE),0)</f>
        <v>0</v>
      </c>
      <c r="AR73" s="63">
        <f>IF(D71="TRE",HLOOKUP(R72,MOVIMENTOS!$A$57:$K$60,VLOOKUP($C$4,MOVIMENTOS!$A$63:$B$65,2,0),TRUE),0)</f>
        <v>0</v>
      </c>
      <c r="AS73" s="72" t="s">
        <v>1592</v>
      </c>
      <c r="AT73" s="61"/>
      <c r="AU73" s="61"/>
      <c r="AV73" s="61"/>
      <c r="AW73" s="61"/>
      <c r="AX73" s="61"/>
      <c r="AY73" s="61"/>
      <c r="AZ73" s="61"/>
      <c r="BA73" s="61"/>
      <c r="BB73" s="61"/>
      <c r="BC73" s="61"/>
      <c r="BD73" s="61"/>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row>
    <row r="74" spans="1:140" s="44" customFormat="1" ht="22.5" customHeight="1" x14ac:dyDescent="0.25">
      <c r="A74" s="144"/>
      <c r="B74" s="147"/>
      <c r="C74" s="43" t="str">
        <f t="shared" ref="C74:C105" si="161">IF($C$4="Duet","Faturização",IF($C$4="Duet Mix","Faturização",IF($C$4="team","Faturização",IF($C$4="Combi","Faturização",""))))</f>
        <v/>
      </c>
      <c r="D74" s="97"/>
      <c r="E74" s="58" t="str">
        <f t="shared" ref="E74" si="162">IF(AND(C74="Faturização",B71="Hybrid"),"Faturização","")</f>
        <v/>
      </c>
      <c r="F74" s="149" t="s">
        <v>1617</v>
      </c>
      <c r="G74" s="150"/>
      <c r="H74" s="74"/>
      <c r="I74" s="75"/>
      <c r="J74" s="75"/>
      <c r="K74" s="75"/>
      <c r="L74" s="75"/>
      <c r="M74" s="75"/>
      <c r="N74" s="75"/>
      <c r="O74" s="76"/>
      <c r="P74" s="61">
        <f t="shared" ref="P74" si="163">(H73*H74)+(I73*I74)+(J73*J74)+(K73*K74)+(L73*L74)+(M73*M74)+(N73*N74)+(O73*O74)</f>
        <v>0</v>
      </c>
      <c r="Q74" s="61"/>
      <c r="R74" s="43"/>
      <c r="S74" s="43"/>
      <c r="T74" s="43"/>
      <c r="U74" s="43"/>
      <c r="V74" s="43"/>
      <c r="W74" s="43"/>
      <c r="X74" s="70">
        <f t="shared" ref="X74" si="164">(R73*R74)+(S73*S74)+(T73*T74)+(U73*U74)+(V73*V74)+(W73*W74)</f>
        <v>0</v>
      </c>
      <c r="Y74" s="70">
        <f t="shared" ref="Y74" si="165">F73+G73+P74+X74+SUM(F77:W77)</f>
        <v>0</v>
      </c>
      <c r="Z74" s="122"/>
      <c r="AA74" s="61"/>
      <c r="AB74" s="61"/>
      <c r="AC74" s="62"/>
      <c r="AD74" s="62"/>
      <c r="AE74" s="62"/>
      <c r="AF74" s="62"/>
      <c r="AG74" s="62"/>
      <c r="AH74" s="62"/>
      <c r="AI74" s="62"/>
      <c r="AJ74" s="62"/>
      <c r="AK74" s="63"/>
      <c r="AL74" s="63"/>
      <c r="AM74" s="63"/>
      <c r="AN74" s="63"/>
      <c r="AO74" s="63"/>
      <c r="AP74" s="63"/>
      <c r="AQ74" s="63"/>
      <c r="AR74" s="63"/>
      <c r="AS74" s="70" t="s">
        <v>1593</v>
      </c>
      <c r="AT74" s="61"/>
      <c r="AU74" s="61"/>
      <c r="AV74" s="61"/>
      <c r="AW74" s="61"/>
      <c r="AX74" s="61"/>
      <c r="AY74" s="61"/>
      <c r="AZ74" s="61"/>
      <c r="BA74" s="61"/>
      <c r="BB74" s="61"/>
      <c r="BC74" s="61"/>
      <c r="BD74" s="61"/>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row>
    <row r="75" spans="1:140" s="44" customFormat="1" ht="12" customHeight="1" x14ac:dyDescent="0.25">
      <c r="A75" s="144"/>
      <c r="B75" s="147"/>
      <c r="C75" s="87" t="str">
        <f t="shared" ref="C75" si="166">IF(AND($B71="ACROB",$C$4="EQUIPA"),"ACROB_B",IF(AND($B71="ACROB",$C$4="combinado"),"ACROB_B",""))</f>
        <v/>
      </c>
      <c r="D75" s="97"/>
      <c r="E75" s="54" t="s">
        <v>66</v>
      </c>
      <c r="F75" s="85"/>
      <c r="G75" s="86" t="str">
        <f t="shared" ref="G75:G106" si="167">IF(C76="ACROB_C","ACRO-PAIR","")</f>
        <v/>
      </c>
      <c r="H75" s="78"/>
      <c r="I75" s="49"/>
      <c r="J75" s="49"/>
      <c r="K75" s="49"/>
      <c r="L75" s="49"/>
      <c r="M75" s="49"/>
      <c r="N75" s="49"/>
      <c r="O75" s="79"/>
      <c r="P75" s="49"/>
      <c r="Q75" s="49"/>
      <c r="R75" s="80"/>
      <c r="S75" s="80"/>
      <c r="T75" s="80"/>
      <c r="U75" s="80"/>
      <c r="V75" s="80"/>
      <c r="W75" s="77"/>
      <c r="X75" s="49"/>
      <c r="Y75" s="49"/>
      <c r="Z75" s="122"/>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row>
    <row r="76" spans="1:140" s="44" customFormat="1" ht="12" customHeight="1" thickBot="1" x14ac:dyDescent="0.3">
      <c r="A76" s="145"/>
      <c r="B76" s="148"/>
      <c r="C76" s="88" t="str">
        <f t="shared" ref="C76" si="168">IF(AND(B71="ACROB",$C$5="DUETO"),"ACROB_C","")</f>
        <v/>
      </c>
      <c r="D76" s="98"/>
      <c r="E76" s="55" t="s">
        <v>1170</v>
      </c>
      <c r="F76" s="81"/>
      <c r="G76" s="82"/>
      <c r="H76" s="83"/>
      <c r="I76" s="50"/>
      <c r="J76" s="50"/>
      <c r="K76" s="50"/>
      <c r="L76" s="50"/>
      <c r="M76" s="50"/>
      <c r="N76" s="50"/>
      <c r="O76" s="84"/>
      <c r="P76" s="49"/>
      <c r="Q76" s="49"/>
      <c r="R76" s="50"/>
      <c r="S76" s="50"/>
      <c r="T76" s="50"/>
      <c r="U76" s="50"/>
      <c r="V76" s="50"/>
      <c r="W76" s="84"/>
      <c r="X76" s="50"/>
      <c r="Y76" s="50"/>
      <c r="Z76" s="123"/>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c r="CP76" s="43"/>
      <c r="CQ76" s="43"/>
      <c r="CR76" s="43"/>
      <c r="CS76" s="43"/>
      <c r="CT76" s="43"/>
      <c r="CU76" s="43"/>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row>
    <row r="77" spans="1:140" s="44" customFormat="1" ht="12" customHeight="1" x14ac:dyDescent="0.25">
      <c r="A77" s="143"/>
      <c r="B77" s="146"/>
      <c r="C77" s="141" t="str">
        <f>IF(B77="HYBRID",MOVIMENTOS!$A$8,IF(B77="ACROB",MOVIMENTOS!$E$8,""))</f>
        <v/>
      </c>
      <c r="D77" s="96"/>
      <c r="E77" s="156" t="s">
        <v>1642</v>
      </c>
      <c r="F77" s="158" t="str">
        <f t="shared" ref="F77:F108" si="169">IF(B77="HYBRID",0.5,IF(B77="TRE",0,""))</f>
        <v/>
      </c>
      <c r="G77" s="159"/>
      <c r="H77" s="39"/>
      <c r="I77" s="41"/>
      <c r="J77" s="41"/>
      <c r="K77" s="41"/>
      <c r="L77" s="41"/>
      <c r="M77" s="41"/>
      <c r="N77" s="41"/>
      <c r="O77" s="40"/>
      <c r="P77" s="68"/>
      <c r="Q77" s="103" t="str">
        <f>IF(B77="HYBRID",MOVIMENTOS!$G$8,"")</f>
        <v/>
      </c>
      <c r="R77" s="42"/>
      <c r="S77" s="41"/>
      <c r="T77" s="41"/>
      <c r="U77" s="41"/>
      <c r="V77" s="41"/>
      <c r="W77" s="40"/>
      <c r="X77" s="68"/>
      <c r="Y77" s="68"/>
      <c r="Z77" s="121">
        <f t="shared" ref="Z77" si="170">IF(E80="Faturização",Y80,IF(E80="",Y79,0))</f>
        <v>0</v>
      </c>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c r="CL77" s="43"/>
      <c r="CM77" s="43"/>
      <c r="CN77" s="43"/>
      <c r="CO77" s="43"/>
      <c r="CP77" s="43"/>
      <c r="CQ77" s="43"/>
      <c r="CR77" s="43"/>
      <c r="CS77" s="43"/>
      <c r="CT77" s="43"/>
      <c r="CU77" s="43"/>
      <c r="CV77" s="43"/>
      <c r="CW77" s="43"/>
      <c r="CX77" s="43"/>
      <c r="CY77" s="43"/>
      <c r="CZ77" s="43"/>
      <c r="DA77" s="43"/>
      <c r="DB77" s="43"/>
      <c r="DC77" s="43"/>
      <c r="DD77" s="43"/>
      <c r="DE77" s="43"/>
      <c r="DF77" s="43"/>
      <c r="DG77" s="43"/>
      <c r="DH77" s="43"/>
      <c r="DI77" s="43"/>
      <c r="DJ77" s="43"/>
      <c r="DK77" s="43"/>
      <c r="DL77" s="43"/>
      <c r="DM77" s="43"/>
      <c r="DN77" s="43"/>
      <c r="DO77" s="43"/>
      <c r="DP77" s="43"/>
      <c r="DQ77" s="43"/>
      <c r="DR77" s="43"/>
      <c r="DS77" s="43"/>
      <c r="DT77" s="43"/>
      <c r="DU77" s="43"/>
      <c r="DV77" s="43"/>
      <c r="DW77" s="43"/>
      <c r="DX77" s="43"/>
      <c r="DY77" s="43"/>
      <c r="DZ77" s="43"/>
      <c r="EA77" s="43"/>
      <c r="EB77" s="43"/>
      <c r="EC77" s="43"/>
      <c r="ED77" s="43"/>
      <c r="EE77" s="43"/>
      <c r="EF77" s="43"/>
      <c r="EG77" s="43"/>
      <c r="EH77" s="43"/>
      <c r="EI77" s="43"/>
      <c r="EJ77" s="43"/>
    </row>
    <row r="78" spans="1:140" s="44" customFormat="1" ht="12" customHeight="1" x14ac:dyDescent="0.25">
      <c r="A78" s="144"/>
      <c r="B78" s="147"/>
      <c r="C78" s="142"/>
      <c r="D78" s="97"/>
      <c r="E78" s="157"/>
      <c r="F78" s="160"/>
      <c r="G78" s="161"/>
      <c r="H78" s="45"/>
      <c r="I78" s="47"/>
      <c r="J78" s="47"/>
      <c r="K78" s="47"/>
      <c r="L78" s="47"/>
      <c r="M78" s="47"/>
      <c r="N78" s="47"/>
      <c r="O78" s="46"/>
      <c r="P78" s="34"/>
      <c r="Q78" s="104"/>
      <c r="R78" s="47"/>
      <c r="S78" s="47"/>
      <c r="T78" s="47"/>
      <c r="U78" s="47"/>
      <c r="V78" s="47"/>
      <c r="W78" s="47"/>
      <c r="X78" s="61"/>
      <c r="Y78" s="61"/>
      <c r="Z78" s="122"/>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c r="CJ78" s="43"/>
      <c r="CK78" s="43"/>
      <c r="CL78" s="43"/>
      <c r="CM78" s="43"/>
      <c r="CN78" s="43"/>
      <c r="CO78" s="43"/>
      <c r="CP78" s="43"/>
      <c r="CQ78" s="43"/>
      <c r="CR78" s="43"/>
      <c r="CS78" s="43"/>
      <c r="CT78" s="43"/>
      <c r="CU78" s="43"/>
      <c r="CV78" s="43"/>
      <c r="CW78" s="43"/>
      <c r="CX78" s="43"/>
      <c r="CY78" s="43"/>
      <c r="CZ78" s="43"/>
      <c r="DA78" s="43"/>
      <c r="DB78" s="43"/>
      <c r="DC78" s="43"/>
      <c r="DD78" s="43"/>
      <c r="DE78" s="43"/>
      <c r="DF78" s="43"/>
      <c r="DG78" s="43"/>
      <c r="DH78" s="43"/>
      <c r="DI78" s="43"/>
      <c r="DJ78" s="43"/>
      <c r="DK78" s="43"/>
      <c r="DL78" s="43"/>
      <c r="DM78" s="43"/>
      <c r="DN78" s="43"/>
      <c r="DO78" s="43"/>
      <c r="DP78" s="43"/>
      <c r="DQ78" s="43"/>
      <c r="DR78" s="43"/>
      <c r="DS78" s="43"/>
      <c r="DT78" s="43"/>
      <c r="DU78" s="43"/>
      <c r="DV78" s="43"/>
      <c r="DW78" s="43"/>
      <c r="DX78" s="43"/>
      <c r="DY78" s="43"/>
      <c r="DZ78" s="43"/>
      <c r="EA78" s="43"/>
      <c r="EB78" s="43"/>
      <c r="EC78" s="43"/>
      <c r="ED78" s="43"/>
      <c r="EE78" s="43"/>
      <c r="EF78" s="43"/>
      <c r="EG78" s="43"/>
      <c r="EH78" s="43"/>
      <c r="EI78" s="43"/>
      <c r="EJ78" s="43"/>
    </row>
    <row r="79" spans="1:140" s="44" customFormat="1" ht="12" customHeight="1" x14ac:dyDescent="0.3">
      <c r="A79" s="144"/>
      <c r="B79" s="147"/>
      <c r="C79" s="48" t="str">
        <f>IF(B77="HYBRID",MOVIMENTOS!$P$8,"")</f>
        <v/>
      </c>
      <c r="D79" s="97"/>
      <c r="E79" s="58" t="s">
        <v>1170</v>
      </c>
      <c r="F79" s="32"/>
      <c r="G79" s="33"/>
      <c r="H79" s="58">
        <f t="shared" ref="H79:H142" si="171">IF(OR(IFERROR(AC79,TRUE)=TRUE,IFERROR(AK79,TRUE)=TRUE)=TRUE,0,IF(AC79=0,AK79,AC79))</f>
        <v>0</v>
      </c>
      <c r="I79" s="58">
        <f t="shared" ref="I79:I110" si="172">IF(OR(IFERROR(AD79,TRUE)=TRUE,IFERROR(AL79,TRUE)=TRUE)=TRUE,0,IF(AD79=0,AL79,AD79))</f>
        <v>0</v>
      </c>
      <c r="J79" s="58">
        <f t="shared" ref="J79:J142" si="173">IF(OR(IFERROR(AE79,TRUE)=TRUE,IFERROR(AM79,TRUE)=TRUE)=TRUE,0,IF(AE79=0,AM79,AE79))</f>
        <v>0</v>
      </c>
      <c r="K79" s="58">
        <f t="shared" ref="K79:K142" si="174">IF(OR(IFERROR(AF79,TRUE)=TRUE,IFERROR(AN79,TRUE)=TRUE)=TRUE,0,IF(AF79=0,AN79,AF79))</f>
        <v>0</v>
      </c>
      <c r="L79" s="58">
        <f t="shared" ref="L79:L142" si="175">IF(OR(IFERROR(AG79,TRUE)=TRUE,IFERROR(AO79,TRUE)=TRUE)=TRUE,0,IF(AG79=0,AO79,AG79))</f>
        <v>0</v>
      </c>
      <c r="M79" s="58">
        <f t="shared" ref="M79:M142" si="176">IF(OR(IFERROR(AH79,TRUE)=TRUE,IFERROR(AP79,TRUE)=TRUE)=TRUE,0,IF(AH79=0,AP79,AH79))</f>
        <v>0</v>
      </c>
      <c r="N79" s="58">
        <f t="shared" ref="N79:N142" si="177">IF(OR(IFERROR(AI79,TRUE)=TRUE,IFERROR(AQ79,TRUE)=TRUE)=TRUE,0,IF(AI79=0,AQ79,AI79))</f>
        <v>0</v>
      </c>
      <c r="O79" s="58">
        <f t="shared" ref="O79:O142" si="178">IF(OR(IFERROR(AJ79,TRUE)=TRUE,IFERROR(AR79,TRUE)=TRUE)=TRUE,0,IF(AJ79=0,AR79,AJ79))</f>
        <v>0</v>
      </c>
      <c r="P79" s="34">
        <f t="shared" ref="P79" si="179">SUM(H79:O79)</f>
        <v>0</v>
      </c>
      <c r="Q79" s="34" t="str">
        <f t="shared" ref="Q79:Q110" si="180">C79</f>
        <v/>
      </c>
      <c r="R79" s="34">
        <f>IF(R78=MOVIMENTOS!$A$53,MOVIMENTOS!$A$54,IF(R78=MOVIMENTOS!$B$53,MOVIMENTOS!$B$54,IF(R78=MOVIMENTOS!$C$53,MOVIMENTOS!$C$54,IF(R78=MOVIMENTOS!$D$53,MOVIMENTOS!$D$54,IF(R78=MOVIMENTOS!$E$53,MOVIMENTOS!$E$54,IF(R78=MOVIMENTOS!$F$53,MOVIMENTOS!$F$54,IF(R78=MOVIMENTOS!$G$53,MOVIMENTOS!$G$54,IF(R78=MOVIMENTOS!$I$53,MOVIMENTOS!$I$54,IF(R78=MOVIMENTOS!$J$53,MOVIMENTOS!$J$54,IF(R78=MOVIMENTOS!$K$53,MOVIMENTOS!$K$54,IF(R78=MOVIMENTOS!$L$53,MOVIMENTOS!$L$54,IF(R78=MOVIMENTOS!$M$53,MOVIMENTOS!$M$54,IF(R78=MOVIMENTOS!$N$53,MOVIMENTOS!$N$54,IF(R78=MOVIMENTOS!$O$53,MOVIMENTOS!$O$54,IF(R78=MOVIMENTOS!$P$53,MOVIMENTOS!$P$54,IF(R78=MOVIMENTOS!$Q$53,MOVIMENTOS!$Q$54,IF(R78=MOVIMENTOS!$R$53,MOVIMENTOS!$R$54,IF(R78=MOVIMENTOS!$S$53,MOVIMENTOS!$S$54,IF(R78=MOVIMENTOS!$T$53,MOVIMENTOS!$T$54,0)))))))))))))))))))</f>
        <v>0</v>
      </c>
      <c r="S79" s="34">
        <f>IF(S78=MOVIMENTOS!$A$53,MOVIMENTOS!$A$54,IF(S78=MOVIMENTOS!$B$53,MOVIMENTOS!$B$54,IF(S78=MOVIMENTOS!$C$53,MOVIMENTOS!$C$54,IF(S78=MOVIMENTOS!$D$53,MOVIMENTOS!$D$54,IF(S78=MOVIMENTOS!$E$53,MOVIMENTOS!$E$54,IF(S78=MOVIMENTOS!$F$53,MOVIMENTOS!$F$54,IF(S78=MOVIMENTOS!$G$53,MOVIMENTOS!$G$54,IF(S78=MOVIMENTOS!$I$53,MOVIMENTOS!$I$54,IF(S78=MOVIMENTOS!$J$53,MOVIMENTOS!$J$54,IF(S78=MOVIMENTOS!$K$53,MOVIMENTOS!$K$54,IF(S78=MOVIMENTOS!$L$53,MOVIMENTOS!$L$54,IF(S78=MOVIMENTOS!$M$53,MOVIMENTOS!$M$54,IF(S78=MOVIMENTOS!$N$53,MOVIMENTOS!$N$54,IF(S78=MOVIMENTOS!$O$53,MOVIMENTOS!$O$54,IF(S78=MOVIMENTOS!$P$53,MOVIMENTOS!$P$54,IF(S78=MOVIMENTOS!$Q$53,MOVIMENTOS!$Q$54,IF(S78=MOVIMENTOS!$R$53,MOVIMENTOS!$R$54,IF(S78=MOVIMENTOS!$S$53,MOVIMENTOS!$S$54,IF(S78=MOVIMENTOS!$T$53,MOVIMENTOS!$T$54,0)))))))))))))))))))</f>
        <v>0</v>
      </c>
      <c r="T79" s="34">
        <f>IF(T78=MOVIMENTOS!$A$53,MOVIMENTOS!$A$54,IF(T78=MOVIMENTOS!$B$53,MOVIMENTOS!$B$54,IF(T78=MOVIMENTOS!$C$53,MOVIMENTOS!$C$54,IF(T78=MOVIMENTOS!$D$53,MOVIMENTOS!$D$54,IF(T78=MOVIMENTOS!$E$53,MOVIMENTOS!$E$54,IF(T78=MOVIMENTOS!$F$53,MOVIMENTOS!$F$54,IF(T78=MOVIMENTOS!$G$53,MOVIMENTOS!$G$54,IF(T78=MOVIMENTOS!$I$53,MOVIMENTOS!$I$54,IF(T78=MOVIMENTOS!$J$53,MOVIMENTOS!$J$54,IF(T78=MOVIMENTOS!$K$53,MOVIMENTOS!$K$54,IF(T78=MOVIMENTOS!$L$53,MOVIMENTOS!$L$54,IF(T78=MOVIMENTOS!$M$53,MOVIMENTOS!$M$54,IF(T78=MOVIMENTOS!$N$53,MOVIMENTOS!$N$54,IF(T78=MOVIMENTOS!$O$53,MOVIMENTOS!$O$54,IF(T78=MOVIMENTOS!$P$53,MOVIMENTOS!$P$54,IF(T78=MOVIMENTOS!$Q$53,MOVIMENTOS!$Q$54,IF(T78=MOVIMENTOS!$R$53,MOVIMENTOS!$R$54,IF(T78=MOVIMENTOS!$S$53,MOVIMENTOS!$S$54,IF(T78=MOVIMENTOS!$T$53,MOVIMENTOS!$T$54,0)))))))))))))))))))</f>
        <v>0</v>
      </c>
      <c r="U79" s="34">
        <f>IF(U78=MOVIMENTOS!$A$53,MOVIMENTOS!$A$54,IF(U78=MOVIMENTOS!$B$53,MOVIMENTOS!$B$54,IF(U78=MOVIMENTOS!$C$53,MOVIMENTOS!$C$54,IF(U78=MOVIMENTOS!$D$53,MOVIMENTOS!$D$54,IF(U78=MOVIMENTOS!$E$53,MOVIMENTOS!$E$54,IF(U78=MOVIMENTOS!$F$53,MOVIMENTOS!$F$54,IF(U78=MOVIMENTOS!$G$53,MOVIMENTOS!$G$54,IF(U78=MOVIMENTOS!$I$53,MOVIMENTOS!$I$54,IF(U78=MOVIMENTOS!$J$53,MOVIMENTOS!$J$54,IF(U78=MOVIMENTOS!$K$53,MOVIMENTOS!$K$54,IF(U78=MOVIMENTOS!$L$53,MOVIMENTOS!$L$54,IF(U78=MOVIMENTOS!$M$53,MOVIMENTOS!$M$54,IF(U78=MOVIMENTOS!$N$53,MOVIMENTOS!$N$54,IF(U78=MOVIMENTOS!$O$53,MOVIMENTOS!$O$54,IF(U78=MOVIMENTOS!$P$53,MOVIMENTOS!$P$54,IF(U78=MOVIMENTOS!$Q$53,MOVIMENTOS!$Q$54,IF(U78=MOVIMENTOS!$R$53,MOVIMENTOS!$R$54,IF(U78=MOVIMENTOS!$S$53,MOVIMENTOS!$S$54,IF(U78=MOVIMENTOS!$T$53,MOVIMENTOS!$T$54,0)))))))))))))))))))</f>
        <v>0</v>
      </c>
      <c r="V79" s="34">
        <f>IF(V78=MOVIMENTOS!$A$53,MOVIMENTOS!$A$54,IF(V78=MOVIMENTOS!$B$53,MOVIMENTOS!$B$54,IF(V78=MOVIMENTOS!$C$53,MOVIMENTOS!$C$54,IF(V78=MOVIMENTOS!$D$53,MOVIMENTOS!$D$54,IF(V78=MOVIMENTOS!$E$53,MOVIMENTOS!$E$54,IF(V78=MOVIMENTOS!$F$53,MOVIMENTOS!$F$54,IF(V78=MOVIMENTOS!$G$53,MOVIMENTOS!$G$54,IF(V78=MOVIMENTOS!$I$53,MOVIMENTOS!$I$54,IF(V78=MOVIMENTOS!$J$53,MOVIMENTOS!$J$54,IF(V78=MOVIMENTOS!$K$53,MOVIMENTOS!$K$54,IF(V78=MOVIMENTOS!$L$53,MOVIMENTOS!$L$54,IF(V78=MOVIMENTOS!$M$53,MOVIMENTOS!$M$54,IF(V78=MOVIMENTOS!$N$53,MOVIMENTOS!$N$54,IF(V78=MOVIMENTOS!$O$53,MOVIMENTOS!$O$54,IF(V78=MOVIMENTOS!$P$53,MOVIMENTOS!$P$54,IF(V78=MOVIMENTOS!$Q$53,MOVIMENTOS!$Q$54,IF(V78=MOVIMENTOS!$R$53,MOVIMENTOS!$R$54,IF(V78=MOVIMENTOS!$S$53,MOVIMENTOS!$S$54,IF(V78=MOVIMENTOS!$T$53,MOVIMENTOS!$T$54,0)))))))))))))))))))</f>
        <v>0</v>
      </c>
      <c r="W79" s="34">
        <f>IF(W78=MOVIMENTOS!$A$53,MOVIMENTOS!$A$54,IF(W78=MOVIMENTOS!$B$53,MOVIMENTOS!$B$54,IF(W78=MOVIMENTOS!$C$53,MOVIMENTOS!$C$54,IF(W78=MOVIMENTOS!$D$53,MOVIMENTOS!$D$54,IF(W78=MOVIMENTOS!$E$53,MOVIMENTOS!$E$54,IF(W78=MOVIMENTOS!$F$53,MOVIMENTOS!$F$54,IF(W78=MOVIMENTOS!$G$53,MOVIMENTOS!$G$54,IF(W78=MOVIMENTOS!$I$53,MOVIMENTOS!$I$54,IF(W78=MOVIMENTOS!$J$53,MOVIMENTOS!$J$54,IF(W78=MOVIMENTOS!$K$53,MOVIMENTOS!$K$54,IF(W78=MOVIMENTOS!$L$53,MOVIMENTOS!$L$54,IF(W78=MOVIMENTOS!$M$53,MOVIMENTOS!$M$54,IF(W78=MOVIMENTOS!$N$53,MOVIMENTOS!$N$54,IF(W78=MOVIMENTOS!$O$53,MOVIMENTOS!$O$54,IF(W78=MOVIMENTOS!$P$53,MOVIMENTOS!$P$54,IF(W78=MOVIMENTOS!$Q$53,MOVIMENTOS!$Q$54,IF(W78=MOVIMENTOS!$R$53,MOVIMENTOS!$R$54,IF(W78=MOVIMENTOS!$S$53,MOVIMENTOS!$S$54,IF(W78=MOVIMENTOS!$T$53,MOVIMENTOS!$T$54,0)))))))))))))))))))</f>
        <v>0</v>
      </c>
      <c r="X79" s="91">
        <f>IF(X78=MOVIMENTOS!$A$53,MOVIMENTOS!$A$54,IF(X78=MOVIMENTOS!$B$53,MOVIMENTOS!$B$54,IF(X78=MOVIMENTOS!$C$53,MOVIMENTOS!$C$54,IF(X78=MOVIMENTOS!$D$53,MOVIMENTOS!$D$54,IF(X78=MOVIMENTOS!$E$53,MOVIMENTOS!$E$54,IF(X78=MOVIMENTOS!$F$53,MOVIMENTOS!$F$54,IF(X78=MOVIMENTOS!$G$53,MOVIMENTOS!$G$54,IF(X78=MOVIMENTOS!$I$53,MOVIMENTOS!$I$54,IF(X78=MOVIMENTOS!$J$53,MOVIMENTOS!$J$54,IF(X78=MOVIMENTOS!$K$53,MOVIMENTOS!$K$54,IF(X78=MOVIMENTOS!$L$53,MOVIMENTOS!$L$54,IF(X78=MOVIMENTOS!$M$53,MOVIMENTOS!$M$54,IF(X78=MOVIMENTOS!$N$53,MOVIMENTOS!$N$54,IF(X78=MOVIMENTOS!$O$53,MOVIMENTOS!$O$54,IF(X78=MOVIMENTOS!$P$53,MOVIMENTOS!$P$54,IF(X78=MOVIMENTOS!$Q$53,MOVIMENTOS!$Q$54,IF(X78=MOVIMENTOS!$R$53,MOVIMENTOS!$R$54,IF(X78=MOVIMENTOS!$S$53,MOVIMENTOS!$S$54,IF(X78=MOVIMENTOS!$T$53,MOVIMENTOS!$T$54,0)))))))))))))))))))</f>
        <v>0</v>
      </c>
      <c r="Y79" s="71">
        <f t="shared" ref="Y79" si="181">P79+X79+SUM(F82:W82)</f>
        <v>0</v>
      </c>
      <c r="Z79" s="122"/>
      <c r="AA79" s="69"/>
      <c r="AB79" s="61"/>
      <c r="AC79" s="62">
        <f>IF(B77="HYBRID",HLOOKUP(H78,MOVIMENTOS!$A$38:$AQ$39,2,0),0)</f>
        <v>0</v>
      </c>
      <c r="AD79" s="62">
        <f>IF(B77="HYBRID",HLOOKUP(I78,MOVIMENTOS!$A$38:$AQ$39,2,0),0)</f>
        <v>0</v>
      </c>
      <c r="AE79" s="62">
        <f>IF(B77="HYBRID",HLOOKUP(J78,MOVIMENTOS!$A$38:$AQ$39,2,0),0)</f>
        <v>0</v>
      </c>
      <c r="AF79" s="62">
        <f>IF(B77="HYBRID",HLOOKUP(K78,MOVIMENTOS!$A$38:$AQ$39,2,0),0)</f>
        <v>0</v>
      </c>
      <c r="AG79" s="62">
        <f>IF(B77="HYBRID",HLOOKUP(L78,MOVIMENTOS!$A$38:$AQ$39,2,0),0)</f>
        <v>0</v>
      </c>
      <c r="AH79" s="62">
        <f>IF(B77="HYBRID",HLOOKUP(M78,MOVIMENTOS!$A$38:$AQ$39,2,0),0)</f>
        <v>0</v>
      </c>
      <c r="AI79" s="62">
        <f>IF(B77="HYBRID",HLOOKUP(N78,MOVIMENTOS!$A$38:$AQ$39,2,0),0)</f>
        <v>0</v>
      </c>
      <c r="AJ79" s="62">
        <f>IF(B77="HYBRID",HLOOKUP(O78,MOVIMENTOS!$A$38:$AQ$39,2,0),0)</f>
        <v>0</v>
      </c>
      <c r="AK79" s="63">
        <f>IF(B77="TRE",HLOOKUP(H78,MOVIMENTOS!$A$57:$K$60,VLOOKUP($C$4,MOVIMENTOS!$A$63:$B$65,2,0),TRUE),0)</f>
        <v>0</v>
      </c>
      <c r="AL79" s="63">
        <f>IF(B77="TRE",HLOOKUP(I78,MOVIMENTOS!$A$57:$K$60,VLOOKUP($C$4,MOVIMENTOS!$A$63:$B$65,2,0),TRUE),0)</f>
        <v>0</v>
      </c>
      <c r="AM79" s="63">
        <f>IF(B77="TRE",HLOOKUP(J78,MOVIMENTOS!$A$57:$K$60,VLOOKUP($C$4,MOVIMENTOS!$A$63:$B$65,2,0),TRUE),0)</f>
        <v>0</v>
      </c>
      <c r="AN79" s="63">
        <f>IF(B77="TRE",HLOOKUP(K78,MOVIMENTOS!$A$57:$K$60,VLOOKUP($C$4,MOVIMENTOS!$A$63:$B$65,2,0),TRUE),0)</f>
        <v>0</v>
      </c>
      <c r="AO79" s="63">
        <f>IF(B77="TRE",HLOOKUP(N78,MOVIMENTOS!$A$57:$K$60,VLOOKUP($C$4,MOVIMENTOS!$A$63:$B$65,2,0),TRUE),0)</f>
        <v>0</v>
      </c>
      <c r="AP79" s="63">
        <f>IF(B77="TRE",HLOOKUP(O78,MOVIMENTOS!$A$57:$K$60,VLOOKUP($C$4,MOVIMENTOS!$A$63:$B$65,2,0),TRUE),0)</f>
        <v>0</v>
      </c>
      <c r="AQ79" s="63">
        <f>IF(C77="TRE",HLOOKUP(Q78,MOVIMENTOS!$A$57:$K$60,VLOOKUP($C$4,MOVIMENTOS!$A$63:$B$65,2,0),TRUE),0)</f>
        <v>0</v>
      </c>
      <c r="AR79" s="63">
        <f>IF(D77="TRE",HLOOKUP(R78,MOVIMENTOS!$A$57:$K$60,VLOOKUP($C$4,MOVIMENTOS!$A$63:$B$65,2,0),TRUE),0)</f>
        <v>0</v>
      </c>
      <c r="AS79" s="72" t="s">
        <v>1592</v>
      </c>
      <c r="AT79" s="61"/>
      <c r="AU79" s="61"/>
      <c r="AV79" s="61"/>
      <c r="AW79" s="61"/>
      <c r="AX79" s="61"/>
      <c r="AY79" s="61"/>
      <c r="AZ79" s="61"/>
      <c r="BA79" s="61"/>
      <c r="BB79" s="61"/>
      <c r="BC79" s="61"/>
      <c r="BD79" s="61"/>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c r="CP79" s="43"/>
      <c r="CQ79" s="43"/>
      <c r="CR79" s="43"/>
      <c r="CS79" s="43"/>
      <c r="CT79" s="43"/>
      <c r="CU79" s="43"/>
      <c r="CV79" s="43"/>
      <c r="CW79" s="43"/>
      <c r="CX79" s="43"/>
      <c r="CY79" s="43"/>
      <c r="CZ79" s="43"/>
      <c r="DA79" s="43"/>
      <c r="DB79" s="43"/>
      <c r="DC79" s="43"/>
      <c r="DD79" s="43"/>
      <c r="DE79" s="43"/>
      <c r="DF79" s="43"/>
      <c r="DG79" s="43"/>
      <c r="DH79" s="43"/>
      <c r="DI79" s="43"/>
      <c r="DJ79" s="43"/>
      <c r="DK79" s="43"/>
      <c r="DL79" s="43"/>
      <c r="DM79" s="43"/>
      <c r="DN79" s="43"/>
      <c r="DO79" s="43"/>
      <c r="DP79" s="43"/>
      <c r="DQ79" s="43"/>
      <c r="DR79" s="43"/>
      <c r="DS79" s="43"/>
      <c r="DT79" s="43"/>
      <c r="DU79" s="43"/>
      <c r="DV79" s="43"/>
      <c r="DW79" s="43"/>
      <c r="DX79" s="43"/>
      <c r="DY79" s="43"/>
      <c r="DZ79" s="43"/>
      <c r="EA79" s="43"/>
      <c r="EB79" s="43"/>
      <c r="EC79" s="43"/>
      <c r="ED79" s="43"/>
      <c r="EE79" s="43"/>
      <c r="EF79" s="43"/>
      <c r="EG79" s="43"/>
      <c r="EH79" s="43"/>
      <c r="EI79" s="43"/>
      <c r="EJ79" s="43"/>
    </row>
    <row r="80" spans="1:140" s="44" customFormat="1" ht="26.45" customHeight="1" x14ac:dyDescent="0.25">
      <c r="A80" s="144"/>
      <c r="B80" s="147"/>
      <c r="C80" s="43" t="str">
        <f t="shared" ref="C80:C111" si="182">IF($C$4="Duet","Faturização",IF($C$4="Duet Mix","Faturização",IF($C$4="team","Faturização",IF($C$4="Combi","Faturização",""))))</f>
        <v/>
      </c>
      <c r="D80" s="97"/>
      <c r="E80" s="58" t="str">
        <f t="shared" ref="E80" si="183">IF(AND(C80="Faturização",B77="Hybrid"),"Faturização","")</f>
        <v/>
      </c>
      <c r="F80" s="149" t="s">
        <v>1617</v>
      </c>
      <c r="G80" s="150"/>
      <c r="H80" s="74"/>
      <c r="I80" s="75"/>
      <c r="J80" s="75"/>
      <c r="K80" s="75"/>
      <c r="L80" s="75"/>
      <c r="M80" s="75"/>
      <c r="N80" s="75"/>
      <c r="O80" s="76"/>
      <c r="P80" s="61">
        <f t="shared" ref="P80" si="184">(H79*H80)+(I79*I80)+(J79*J80)+(K79*K80)+(L79*L80)+(M79*M80)+(N79*N80)+(O79*O80)</f>
        <v>0</v>
      </c>
      <c r="Q80" s="61"/>
      <c r="R80" s="43"/>
      <c r="S80" s="43"/>
      <c r="T80" s="43"/>
      <c r="U80" s="43"/>
      <c r="V80" s="43"/>
      <c r="W80" s="43"/>
      <c r="X80" s="70">
        <f t="shared" ref="X80" si="185">(R79*R80)+(S79*S80)+(T79*T80)+(U79*U80)+(V79*V80)+(W79*W80)</f>
        <v>0</v>
      </c>
      <c r="Y80" s="70">
        <f t="shared" ref="Y80" si="186">F79+G79+P80+X80+SUM(F83:W83)</f>
        <v>0</v>
      </c>
      <c r="Z80" s="122"/>
      <c r="AA80" s="61"/>
      <c r="AB80" s="61"/>
      <c r="AC80" s="62"/>
      <c r="AD80" s="62"/>
      <c r="AE80" s="62"/>
      <c r="AF80" s="62"/>
      <c r="AG80" s="62"/>
      <c r="AH80" s="62"/>
      <c r="AI80" s="62"/>
      <c r="AJ80" s="62"/>
      <c r="AK80" s="63"/>
      <c r="AL80" s="63"/>
      <c r="AM80" s="63"/>
      <c r="AN80" s="63"/>
      <c r="AO80" s="63"/>
      <c r="AP80" s="63"/>
      <c r="AQ80" s="63"/>
      <c r="AR80" s="63"/>
      <c r="AS80" s="70" t="s">
        <v>1593</v>
      </c>
      <c r="AT80" s="61"/>
      <c r="AU80" s="61"/>
      <c r="AV80" s="61"/>
      <c r="AW80" s="61"/>
      <c r="AX80" s="61"/>
      <c r="AY80" s="61"/>
      <c r="AZ80" s="61"/>
      <c r="BA80" s="61"/>
      <c r="BB80" s="61"/>
      <c r="BC80" s="61"/>
      <c r="BD80" s="61"/>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c r="CP80" s="43"/>
      <c r="CQ80" s="43"/>
      <c r="CR80" s="43"/>
      <c r="CS80" s="43"/>
      <c r="CT80" s="43"/>
      <c r="CU80" s="43"/>
      <c r="CV80" s="43"/>
      <c r="CW80" s="43"/>
      <c r="CX80" s="43"/>
      <c r="CY80" s="43"/>
      <c r="CZ80" s="43"/>
      <c r="DA80" s="43"/>
      <c r="DB80" s="43"/>
      <c r="DC80" s="43"/>
      <c r="DD80" s="43"/>
      <c r="DE80" s="43"/>
      <c r="DF80" s="43"/>
      <c r="DG80" s="43"/>
      <c r="DH80" s="43"/>
      <c r="DI80" s="43"/>
      <c r="DJ80" s="43"/>
      <c r="DK80" s="43"/>
      <c r="DL80" s="43"/>
      <c r="DM80" s="43"/>
      <c r="DN80" s="43"/>
      <c r="DO80" s="43"/>
      <c r="DP80" s="43"/>
      <c r="DQ80" s="43"/>
      <c r="DR80" s="43"/>
      <c r="DS80" s="43"/>
      <c r="DT80" s="43"/>
      <c r="DU80" s="43"/>
      <c r="DV80" s="43"/>
      <c r="DW80" s="43"/>
      <c r="DX80" s="43"/>
      <c r="DY80" s="43"/>
      <c r="DZ80" s="43"/>
      <c r="EA80" s="43"/>
      <c r="EB80" s="43"/>
      <c r="EC80" s="43"/>
      <c r="ED80" s="43"/>
      <c r="EE80" s="43"/>
      <c r="EF80" s="43"/>
      <c r="EG80" s="43"/>
      <c r="EH80" s="43"/>
      <c r="EI80" s="43"/>
      <c r="EJ80" s="43"/>
    </row>
    <row r="81" spans="1:140" s="44" customFormat="1" ht="12" customHeight="1" x14ac:dyDescent="0.25">
      <c r="A81" s="144"/>
      <c r="B81" s="147"/>
      <c r="C81" s="87" t="str">
        <f t="shared" ref="C81" si="187">IF(AND($B77="ACROB",$C$4="EQUIPA"),"ACROB_B",IF(AND($B77="ACROB",$C$4="combinado"),"ACROB_B",""))</f>
        <v/>
      </c>
      <c r="D81" s="97"/>
      <c r="E81" s="54" t="s">
        <v>66</v>
      </c>
      <c r="F81" s="85"/>
      <c r="G81" s="86" t="str">
        <f t="shared" ref="G81:G112" si="188">IF(C82="ACROB_C","ACRO-PAIR","")</f>
        <v/>
      </c>
      <c r="H81" s="78"/>
      <c r="I81" s="49"/>
      <c r="J81" s="49"/>
      <c r="K81" s="49"/>
      <c r="L81" s="49"/>
      <c r="M81" s="49"/>
      <c r="N81" s="49"/>
      <c r="O81" s="79"/>
      <c r="P81" s="49"/>
      <c r="Q81" s="49"/>
      <c r="R81" s="80"/>
      <c r="S81" s="80"/>
      <c r="T81" s="80"/>
      <c r="U81" s="80"/>
      <c r="V81" s="80"/>
      <c r="W81" s="77"/>
      <c r="X81" s="49"/>
      <c r="Y81" s="49"/>
      <c r="Z81" s="122"/>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c r="CM81" s="43"/>
      <c r="CN81" s="43"/>
      <c r="CO81" s="43"/>
      <c r="CP81" s="43"/>
      <c r="CQ81" s="43"/>
      <c r="CR81" s="43"/>
      <c r="CS81" s="43"/>
      <c r="CT81" s="43"/>
      <c r="CU81" s="43"/>
      <c r="CV81" s="43"/>
      <c r="CW81" s="43"/>
      <c r="CX81" s="43"/>
      <c r="CY81" s="43"/>
      <c r="CZ81" s="43"/>
      <c r="DA81" s="43"/>
      <c r="DB81" s="43"/>
      <c r="DC81" s="43"/>
      <c r="DD81" s="43"/>
      <c r="DE81" s="43"/>
      <c r="DF81" s="43"/>
      <c r="DG81" s="43"/>
      <c r="DH81" s="43"/>
      <c r="DI81" s="43"/>
      <c r="DJ81" s="43"/>
      <c r="DK81" s="43"/>
      <c r="DL81" s="43"/>
      <c r="DM81" s="43"/>
      <c r="DN81" s="43"/>
      <c r="DO81" s="43"/>
      <c r="DP81" s="43"/>
      <c r="DQ81" s="43"/>
      <c r="DR81" s="43"/>
      <c r="DS81" s="43"/>
      <c r="DT81" s="43"/>
      <c r="DU81" s="43"/>
      <c r="DV81" s="43"/>
      <c r="DW81" s="43"/>
      <c r="DX81" s="43"/>
      <c r="DY81" s="43"/>
      <c r="DZ81" s="43"/>
      <c r="EA81" s="43"/>
      <c r="EB81" s="43"/>
      <c r="EC81" s="43"/>
      <c r="ED81" s="43"/>
      <c r="EE81" s="43"/>
      <c r="EF81" s="43"/>
      <c r="EG81" s="43"/>
      <c r="EH81" s="43"/>
      <c r="EI81" s="43"/>
      <c r="EJ81" s="43"/>
    </row>
    <row r="82" spans="1:140" s="44" customFormat="1" ht="12" customHeight="1" thickBot="1" x14ac:dyDescent="0.3">
      <c r="A82" s="145"/>
      <c r="B82" s="148"/>
      <c r="C82" s="88" t="str">
        <f t="shared" ref="C82" si="189">IF(AND(B77="ACROB",$C$5="DUETO"),"ACROB_C","")</f>
        <v/>
      </c>
      <c r="D82" s="98"/>
      <c r="E82" s="55" t="s">
        <v>1170</v>
      </c>
      <c r="F82" s="81"/>
      <c r="G82" s="82"/>
      <c r="H82" s="83"/>
      <c r="I82" s="50"/>
      <c r="J82" s="50"/>
      <c r="K82" s="50"/>
      <c r="L82" s="50"/>
      <c r="M82" s="50"/>
      <c r="N82" s="50"/>
      <c r="O82" s="84"/>
      <c r="P82" s="49"/>
      <c r="Q82" s="49"/>
      <c r="R82" s="50"/>
      <c r="S82" s="50"/>
      <c r="T82" s="50"/>
      <c r="U82" s="50"/>
      <c r="V82" s="50"/>
      <c r="W82" s="84"/>
      <c r="X82" s="50"/>
      <c r="Y82" s="50"/>
      <c r="Z82" s="123"/>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c r="CM82" s="43"/>
      <c r="CN82" s="43"/>
      <c r="CO82" s="43"/>
      <c r="CP82" s="43"/>
      <c r="CQ82" s="43"/>
      <c r="CR82" s="43"/>
      <c r="CS82" s="43"/>
      <c r="CT82" s="43"/>
      <c r="CU82" s="43"/>
      <c r="CV82" s="43"/>
      <c r="CW82" s="43"/>
      <c r="CX82" s="43"/>
      <c r="CY82" s="43"/>
      <c r="CZ82" s="43"/>
      <c r="DA82" s="43"/>
      <c r="DB82" s="43"/>
      <c r="DC82" s="43"/>
      <c r="DD82" s="43"/>
      <c r="DE82" s="43"/>
      <c r="DF82" s="43"/>
      <c r="DG82" s="43"/>
      <c r="DH82" s="43"/>
      <c r="DI82" s="43"/>
      <c r="DJ82" s="43"/>
      <c r="DK82" s="43"/>
      <c r="DL82" s="43"/>
      <c r="DM82" s="43"/>
      <c r="DN82" s="43"/>
      <c r="DO82" s="43"/>
      <c r="DP82" s="43"/>
      <c r="DQ82" s="43"/>
      <c r="DR82" s="43"/>
      <c r="DS82" s="43"/>
      <c r="DT82" s="43"/>
      <c r="DU82" s="43"/>
      <c r="DV82" s="43"/>
      <c r="DW82" s="43"/>
      <c r="DX82" s="43"/>
      <c r="DY82" s="43"/>
      <c r="DZ82" s="43"/>
      <c r="EA82" s="43"/>
      <c r="EB82" s="43"/>
      <c r="EC82" s="43"/>
      <c r="ED82" s="43"/>
      <c r="EE82" s="43"/>
      <c r="EF82" s="43"/>
      <c r="EG82" s="43"/>
      <c r="EH82" s="43"/>
      <c r="EI82" s="43"/>
      <c r="EJ82" s="43"/>
    </row>
    <row r="83" spans="1:140" s="44" customFormat="1" ht="12" customHeight="1" x14ac:dyDescent="0.25">
      <c r="A83" s="143"/>
      <c r="B83" s="146"/>
      <c r="C83" s="141" t="str">
        <f>IF(B83="HYBRID",MOVIMENTOS!$A$8,IF(B83="ACROB",MOVIMENTOS!$E$8,""))</f>
        <v/>
      </c>
      <c r="D83" s="96"/>
      <c r="E83" s="156" t="s">
        <v>1642</v>
      </c>
      <c r="F83" s="158" t="str">
        <f t="shared" ref="F83:F114" si="190">IF(B83="HYBRID",0.5,IF(B83="TRE",0,""))</f>
        <v/>
      </c>
      <c r="G83" s="159"/>
      <c r="H83" s="39"/>
      <c r="I83" s="41"/>
      <c r="J83" s="41"/>
      <c r="K83" s="41"/>
      <c r="L83" s="41"/>
      <c r="M83" s="41"/>
      <c r="N83" s="41"/>
      <c r="O83" s="40"/>
      <c r="P83" s="68"/>
      <c r="Q83" s="103" t="str">
        <f>IF(B83="HYBRID",MOVIMENTOS!$G$8,"")</f>
        <v/>
      </c>
      <c r="R83" s="42"/>
      <c r="S83" s="41"/>
      <c r="T83" s="41"/>
      <c r="U83" s="41"/>
      <c r="V83" s="41"/>
      <c r="W83" s="40"/>
      <c r="X83" s="68"/>
      <c r="Y83" s="68"/>
      <c r="Z83" s="121">
        <f t="shared" ref="Z83" si="191">IF(E86="Faturização",Y86,IF(E86="",Y85,0))</f>
        <v>0</v>
      </c>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c r="CG83" s="43"/>
      <c r="CH83" s="43"/>
      <c r="CI83" s="43"/>
      <c r="CJ83" s="43"/>
      <c r="CK83" s="43"/>
      <c r="CL83" s="43"/>
      <c r="CM83" s="43"/>
      <c r="CN83" s="43"/>
      <c r="CO83" s="43"/>
      <c r="CP83" s="43"/>
      <c r="CQ83" s="43"/>
      <c r="CR83" s="43"/>
      <c r="CS83" s="43"/>
      <c r="CT83" s="43"/>
      <c r="CU83" s="43"/>
      <c r="CV83" s="43"/>
      <c r="CW83" s="43"/>
      <c r="CX83" s="43"/>
      <c r="CY83" s="43"/>
      <c r="CZ83" s="43"/>
      <c r="DA83" s="43"/>
      <c r="DB83" s="43"/>
      <c r="DC83" s="43"/>
      <c r="DD83" s="43"/>
      <c r="DE83" s="43"/>
      <c r="DF83" s="43"/>
      <c r="DG83" s="43"/>
      <c r="DH83" s="43"/>
      <c r="DI83" s="43"/>
      <c r="DJ83" s="43"/>
      <c r="DK83" s="43"/>
      <c r="DL83" s="43"/>
      <c r="DM83" s="43"/>
      <c r="DN83" s="43"/>
      <c r="DO83" s="43"/>
      <c r="DP83" s="43"/>
      <c r="DQ83" s="43"/>
      <c r="DR83" s="43"/>
      <c r="DS83" s="43"/>
      <c r="DT83" s="43"/>
      <c r="DU83" s="43"/>
      <c r="DV83" s="43"/>
      <c r="DW83" s="43"/>
      <c r="DX83" s="43"/>
      <c r="DY83" s="43"/>
      <c r="DZ83" s="43"/>
      <c r="EA83" s="43"/>
      <c r="EB83" s="43"/>
      <c r="EC83" s="43"/>
      <c r="ED83" s="43"/>
      <c r="EE83" s="43"/>
      <c r="EF83" s="43"/>
      <c r="EG83" s="43"/>
      <c r="EH83" s="43"/>
      <c r="EI83" s="43"/>
      <c r="EJ83" s="43"/>
    </row>
    <row r="84" spans="1:140" s="44" customFormat="1" ht="12" customHeight="1" x14ac:dyDescent="0.25">
      <c r="A84" s="144"/>
      <c r="B84" s="147"/>
      <c r="C84" s="142"/>
      <c r="D84" s="97"/>
      <c r="E84" s="157"/>
      <c r="F84" s="160"/>
      <c r="G84" s="161"/>
      <c r="H84" s="45"/>
      <c r="I84" s="47"/>
      <c r="J84" s="47"/>
      <c r="K84" s="47"/>
      <c r="L84" s="47"/>
      <c r="M84" s="47"/>
      <c r="N84" s="47"/>
      <c r="O84" s="46"/>
      <c r="P84" s="34"/>
      <c r="Q84" s="104"/>
      <c r="R84" s="47"/>
      <c r="S84" s="47"/>
      <c r="T84" s="47"/>
      <c r="U84" s="47"/>
      <c r="V84" s="47"/>
      <c r="W84" s="47"/>
      <c r="X84" s="61"/>
      <c r="Y84" s="61"/>
      <c r="Z84" s="122"/>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c r="CU84" s="43"/>
      <c r="CV84" s="43"/>
      <c r="CW84" s="43"/>
      <c r="CX84" s="43"/>
      <c r="CY84" s="43"/>
      <c r="CZ84" s="43"/>
      <c r="DA84" s="43"/>
      <c r="DB84" s="43"/>
      <c r="DC84" s="43"/>
      <c r="DD84" s="43"/>
      <c r="DE84" s="43"/>
      <c r="DF84" s="43"/>
      <c r="DG84" s="43"/>
      <c r="DH84" s="43"/>
      <c r="DI84" s="43"/>
      <c r="DJ84" s="43"/>
      <c r="DK84" s="43"/>
      <c r="DL84" s="43"/>
      <c r="DM84" s="43"/>
      <c r="DN84" s="43"/>
      <c r="DO84" s="43"/>
      <c r="DP84" s="43"/>
      <c r="DQ84" s="43"/>
      <c r="DR84" s="43"/>
      <c r="DS84" s="43"/>
      <c r="DT84" s="43"/>
      <c r="DU84" s="43"/>
      <c r="DV84" s="43"/>
      <c r="DW84" s="43"/>
      <c r="DX84" s="43"/>
      <c r="DY84" s="43"/>
      <c r="DZ84" s="43"/>
      <c r="EA84" s="43"/>
      <c r="EB84" s="43"/>
      <c r="EC84" s="43"/>
      <c r="ED84" s="43"/>
      <c r="EE84" s="43"/>
      <c r="EF84" s="43"/>
      <c r="EG84" s="43"/>
      <c r="EH84" s="43"/>
      <c r="EI84" s="43"/>
      <c r="EJ84" s="43"/>
    </row>
    <row r="85" spans="1:140" s="44" customFormat="1" ht="12" customHeight="1" x14ac:dyDescent="0.3">
      <c r="A85" s="144"/>
      <c r="B85" s="147"/>
      <c r="C85" s="48" t="str">
        <f>IF(B83="HYBRID",MOVIMENTOS!$P$8,"")</f>
        <v/>
      </c>
      <c r="D85" s="97"/>
      <c r="E85" s="58" t="s">
        <v>1170</v>
      </c>
      <c r="F85" s="32"/>
      <c r="G85" s="33"/>
      <c r="H85" s="58">
        <f t="shared" ref="H85:H148" si="192">IF(OR(IFERROR(AC85,TRUE)=TRUE,IFERROR(AK85,TRUE)=TRUE)=TRUE,0,IF(AC85=0,AK85,AC85))</f>
        <v>0</v>
      </c>
      <c r="I85" s="58">
        <f t="shared" ref="I85:I116" si="193">IF(OR(IFERROR(AD85,TRUE)=TRUE,IFERROR(AL85,TRUE)=TRUE)=TRUE,0,IF(AD85=0,AL85,AD85))</f>
        <v>0</v>
      </c>
      <c r="J85" s="58">
        <f t="shared" ref="J85:J148" si="194">IF(OR(IFERROR(AE85,TRUE)=TRUE,IFERROR(AM85,TRUE)=TRUE)=TRUE,0,IF(AE85=0,AM85,AE85))</f>
        <v>0</v>
      </c>
      <c r="K85" s="58">
        <f t="shared" ref="K85:K148" si="195">IF(OR(IFERROR(AF85,TRUE)=TRUE,IFERROR(AN85,TRUE)=TRUE)=TRUE,0,IF(AF85=0,AN85,AF85))</f>
        <v>0</v>
      </c>
      <c r="L85" s="58">
        <f t="shared" ref="L85:L148" si="196">IF(OR(IFERROR(AG85,TRUE)=TRUE,IFERROR(AO85,TRUE)=TRUE)=TRUE,0,IF(AG85=0,AO85,AG85))</f>
        <v>0</v>
      </c>
      <c r="M85" s="58">
        <f t="shared" ref="M85:M148" si="197">IF(OR(IFERROR(AH85,TRUE)=TRUE,IFERROR(AP85,TRUE)=TRUE)=TRUE,0,IF(AH85=0,AP85,AH85))</f>
        <v>0</v>
      </c>
      <c r="N85" s="58">
        <f t="shared" ref="N85:N148" si="198">IF(OR(IFERROR(AI85,TRUE)=TRUE,IFERROR(AQ85,TRUE)=TRUE)=TRUE,0,IF(AI85=0,AQ85,AI85))</f>
        <v>0</v>
      </c>
      <c r="O85" s="58">
        <f t="shared" ref="O85:O148" si="199">IF(OR(IFERROR(AJ85,TRUE)=TRUE,IFERROR(AR85,TRUE)=TRUE)=TRUE,0,IF(AJ85=0,AR85,AJ85))</f>
        <v>0</v>
      </c>
      <c r="P85" s="34">
        <f t="shared" ref="P85" si="200">SUM(H85:O85)</f>
        <v>0</v>
      </c>
      <c r="Q85" s="34" t="str">
        <f t="shared" ref="Q85:Q116" si="201">C85</f>
        <v/>
      </c>
      <c r="R85" s="34">
        <f>IF(R84=MOVIMENTOS!$A$53,MOVIMENTOS!$A$54,IF(R84=MOVIMENTOS!$B$53,MOVIMENTOS!$B$54,IF(R84=MOVIMENTOS!$C$53,MOVIMENTOS!$C$54,IF(R84=MOVIMENTOS!$D$53,MOVIMENTOS!$D$54,IF(R84=MOVIMENTOS!$E$53,MOVIMENTOS!$E$54,IF(R84=MOVIMENTOS!$F$53,MOVIMENTOS!$F$54,IF(R84=MOVIMENTOS!$G$53,MOVIMENTOS!$G$54,IF(R84=MOVIMENTOS!$I$53,MOVIMENTOS!$I$54,IF(R84=MOVIMENTOS!$J$53,MOVIMENTOS!$J$54,IF(R84=MOVIMENTOS!$K$53,MOVIMENTOS!$K$54,IF(R84=MOVIMENTOS!$L$53,MOVIMENTOS!$L$54,IF(R84=MOVIMENTOS!$M$53,MOVIMENTOS!$M$54,IF(R84=MOVIMENTOS!$N$53,MOVIMENTOS!$N$54,IF(R84=MOVIMENTOS!$O$53,MOVIMENTOS!$O$54,IF(R84=MOVIMENTOS!$P$53,MOVIMENTOS!$P$54,IF(R84=MOVIMENTOS!$Q$53,MOVIMENTOS!$Q$54,IF(R84=MOVIMENTOS!$R$53,MOVIMENTOS!$R$54,IF(R84=MOVIMENTOS!$S$53,MOVIMENTOS!$S$54,IF(R84=MOVIMENTOS!$T$53,MOVIMENTOS!$T$54,0)))))))))))))))))))</f>
        <v>0</v>
      </c>
      <c r="S85" s="34">
        <f>IF(S84=MOVIMENTOS!$A$53,MOVIMENTOS!$A$54,IF(S84=MOVIMENTOS!$B$53,MOVIMENTOS!$B$54,IF(S84=MOVIMENTOS!$C$53,MOVIMENTOS!$C$54,IF(S84=MOVIMENTOS!$D$53,MOVIMENTOS!$D$54,IF(S84=MOVIMENTOS!$E$53,MOVIMENTOS!$E$54,IF(S84=MOVIMENTOS!$F$53,MOVIMENTOS!$F$54,IF(S84=MOVIMENTOS!$G$53,MOVIMENTOS!$G$54,IF(S84=MOVIMENTOS!$I$53,MOVIMENTOS!$I$54,IF(S84=MOVIMENTOS!$J$53,MOVIMENTOS!$J$54,IF(S84=MOVIMENTOS!$K$53,MOVIMENTOS!$K$54,IF(S84=MOVIMENTOS!$L$53,MOVIMENTOS!$L$54,IF(S84=MOVIMENTOS!$M$53,MOVIMENTOS!$M$54,IF(S84=MOVIMENTOS!$N$53,MOVIMENTOS!$N$54,IF(S84=MOVIMENTOS!$O$53,MOVIMENTOS!$O$54,IF(S84=MOVIMENTOS!$P$53,MOVIMENTOS!$P$54,IF(S84=MOVIMENTOS!$Q$53,MOVIMENTOS!$Q$54,IF(S84=MOVIMENTOS!$R$53,MOVIMENTOS!$R$54,IF(S84=MOVIMENTOS!$S$53,MOVIMENTOS!$S$54,IF(S84=MOVIMENTOS!$T$53,MOVIMENTOS!$T$54,0)))))))))))))))))))</f>
        <v>0</v>
      </c>
      <c r="T85" s="34">
        <f>IF(T84=MOVIMENTOS!$A$53,MOVIMENTOS!$A$54,IF(T84=MOVIMENTOS!$B$53,MOVIMENTOS!$B$54,IF(T84=MOVIMENTOS!$C$53,MOVIMENTOS!$C$54,IF(T84=MOVIMENTOS!$D$53,MOVIMENTOS!$D$54,IF(T84=MOVIMENTOS!$E$53,MOVIMENTOS!$E$54,IF(T84=MOVIMENTOS!$F$53,MOVIMENTOS!$F$54,IF(T84=MOVIMENTOS!$G$53,MOVIMENTOS!$G$54,IF(T84=MOVIMENTOS!$I$53,MOVIMENTOS!$I$54,IF(T84=MOVIMENTOS!$J$53,MOVIMENTOS!$J$54,IF(T84=MOVIMENTOS!$K$53,MOVIMENTOS!$K$54,IF(T84=MOVIMENTOS!$L$53,MOVIMENTOS!$L$54,IF(T84=MOVIMENTOS!$M$53,MOVIMENTOS!$M$54,IF(T84=MOVIMENTOS!$N$53,MOVIMENTOS!$N$54,IF(T84=MOVIMENTOS!$O$53,MOVIMENTOS!$O$54,IF(T84=MOVIMENTOS!$P$53,MOVIMENTOS!$P$54,IF(T84=MOVIMENTOS!$Q$53,MOVIMENTOS!$Q$54,IF(T84=MOVIMENTOS!$R$53,MOVIMENTOS!$R$54,IF(T84=MOVIMENTOS!$S$53,MOVIMENTOS!$S$54,IF(T84=MOVIMENTOS!$T$53,MOVIMENTOS!$T$54,0)))))))))))))))))))</f>
        <v>0</v>
      </c>
      <c r="U85" s="34">
        <f>IF(U84=MOVIMENTOS!$A$53,MOVIMENTOS!$A$54,IF(U84=MOVIMENTOS!$B$53,MOVIMENTOS!$B$54,IF(U84=MOVIMENTOS!$C$53,MOVIMENTOS!$C$54,IF(U84=MOVIMENTOS!$D$53,MOVIMENTOS!$D$54,IF(U84=MOVIMENTOS!$E$53,MOVIMENTOS!$E$54,IF(U84=MOVIMENTOS!$F$53,MOVIMENTOS!$F$54,IF(U84=MOVIMENTOS!$G$53,MOVIMENTOS!$G$54,IF(U84=MOVIMENTOS!$I$53,MOVIMENTOS!$I$54,IF(U84=MOVIMENTOS!$J$53,MOVIMENTOS!$J$54,IF(U84=MOVIMENTOS!$K$53,MOVIMENTOS!$K$54,IF(U84=MOVIMENTOS!$L$53,MOVIMENTOS!$L$54,IF(U84=MOVIMENTOS!$M$53,MOVIMENTOS!$M$54,IF(U84=MOVIMENTOS!$N$53,MOVIMENTOS!$N$54,IF(U84=MOVIMENTOS!$O$53,MOVIMENTOS!$O$54,IF(U84=MOVIMENTOS!$P$53,MOVIMENTOS!$P$54,IF(U84=MOVIMENTOS!$Q$53,MOVIMENTOS!$Q$54,IF(U84=MOVIMENTOS!$R$53,MOVIMENTOS!$R$54,IF(U84=MOVIMENTOS!$S$53,MOVIMENTOS!$S$54,IF(U84=MOVIMENTOS!$T$53,MOVIMENTOS!$T$54,0)))))))))))))))))))</f>
        <v>0</v>
      </c>
      <c r="V85" s="34">
        <f>IF(V84=MOVIMENTOS!$A$53,MOVIMENTOS!$A$54,IF(V84=MOVIMENTOS!$B$53,MOVIMENTOS!$B$54,IF(V84=MOVIMENTOS!$C$53,MOVIMENTOS!$C$54,IF(V84=MOVIMENTOS!$D$53,MOVIMENTOS!$D$54,IF(V84=MOVIMENTOS!$E$53,MOVIMENTOS!$E$54,IF(V84=MOVIMENTOS!$F$53,MOVIMENTOS!$F$54,IF(V84=MOVIMENTOS!$G$53,MOVIMENTOS!$G$54,IF(V84=MOVIMENTOS!$I$53,MOVIMENTOS!$I$54,IF(V84=MOVIMENTOS!$J$53,MOVIMENTOS!$J$54,IF(V84=MOVIMENTOS!$K$53,MOVIMENTOS!$K$54,IF(V84=MOVIMENTOS!$L$53,MOVIMENTOS!$L$54,IF(V84=MOVIMENTOS!$M$53,MOVIMENTOS!$M$54,IF(V84=MOVIMENTOS!$N$53,MOVIMENTOS!$N$54,IF(V84=MOVIMENTOS!$O$53,MOVIMENTOS!$O$54,IF(V84=MOVIMENTOS!$P$53,MOVIMENTOS!$P$54,IF(V84=MOVIMENTOS!$Q$53,MOVIMENTOS!$Q$54,IF(V84=MOVIMENTOS!$R$53,MOVIMENTOS!$R$54,IF(V84=MOVIMENTOS!$S$53,MOVIMENTOS!$S$54,IF(V84=MOVIMENTOS!$T$53,MOVIMENTOS!$T$54,0)))))))))))))))))))</f>
        <v>0</v>
      </c>
      <c r="W85" s="34">
        <f>IF(W84=MOVIMENTOS!$A$53,MOVIMENTOS!$A$54,IF(W84=MOVIMENTOS!$B$53,MOVIMENTOS!$B$54,IF(W84=MOVIMENTOS!$C$53,MOVIMENTOS!$C$54,IF(W84=MOVIMENTOS!$D$53,MOVIMENTOS!$D$54,IF(W84=MOVIMENTOS!$E$53,MOVIMENTOS!$E$54,IF(W84=MOVIMENTOS!$F$53,MOVIMENTOS!$F$54,IF(W84=MOVIMENTOS!$G$53,MOVIMENTOS!$G$54,IF(W84=MOVIMENTOS!$I$53,MOVIMENTOS!$I$54,IF(W84=MOVIMENTOS!$J$53,MOVIMENTOS!$J$54,IF(W84=MOVIMENTOS!$K$53,MOVIMENTOS!$K$54,IF(W84=MOVIMENTOS!$L$53,MOVIMENTOS!$L$54,IF(W84=MOVIMENTOS!$M$53,MOVIMENTOS!$M$54,IF(W84=MOVIMENTOS!$N$53,MOVIMENTOS!$N$54,IF(W84=MOVIMENTOS!$O$53,MOVIMENTOS!$O$54,IF(W84=MOVIMENTOS!$P$53,MOVIMENTOS!$P$54,IF(W84=MOVIMENTOS!$Q$53,MOVIMENTOS!$Q$54,IF(W84=MOVIMENTOS!$R$53,MOVIMENTOS!$R$54,IF(W84=MOVIMENTOS!$S$53,MOVIMENTOS!$S$54,IF(W84=MOVIMENTOS!$T$53,MOVIMENTOS!$T$54,0)))))))))))))))))))</f>
        <v>0</v>
      </c>
      <c r="X85" s="91">
        <f>IF(X84=MOVIMENTOS!$A$53,MOVIMENTOS!$A$54,IF(X84=MOVIMENTOS!$B$53,MOVIMENTOS!$B$54,IF(X84=MOVIMENTOS!$C$53,MOVIMENTOS!$C$54,IF(X84=MOVIMENTOS!$D$53,MOVIMENTOS!$D$54,IF(X84=MOVIMENTOS!$E$53,MOVIMENTOS!$E$54,IF(X84=MOVIMENTOS!$F$53,MOVIMENTOS!$F$54,IF(X84=MOVIMENTOS!$G$53,MOVIMENTOS!$G$54,IF(X84=MOVIMENTOS!$I$53,MOVIMENTOS!$I$54,IF(X84=MOVIMENTOS!$J$53,MOVIMENTOS!$J$54,IF(X84=MOVIMENTOS!$K$53,MOVIMENTOS!$K$54,IF(X84=MOVIMENTOS!$L$53,MOVIMENTOS!$L$54,IF(X84=MOVIMENTOS!$M$53,MOVIMENTOS!$M$54,IF(X84=MOVIMENTOS!$N$53,MOVIMENTOS!$N$54,IF(X84=MOVIMENTOS!$O$53,MOVIMENTOS!$O$54,IF(X84=MOVIMENTOS!$P$53,MOVIMENTOS!$P$54,IF(X84=MOVIMENTOS!$Q$53,MOVIMENTOS!$Q$54,IF(X84=MOVIMENTOS!$R$53,MOVIMENTOS!$R$54,IF(X84=MOVIMENTOS!$S$53,MOVIMENTOS!$S$54,IF(X84=MOVIMENTOS!$T$53,MOVIMENTOS!$T$54,0)))))))))))))))))))</f>
        <v>0</v>
      </c>
      <c r="Y85" s="71">
        <f t="shared" ref="Y85" si="202">P85+X85+SUM(F88:W88)</f>
        <v>0</v>
      </c>
      <c r="Z85" s="122"/>
      <c r="AA85" s="69"/>
      <c r="AB85" s="61"/>
      <c r="AC85" s="62">
        <f>IF(B83="HYBRID",HLOOKUP(H84,MOVIMENTOS!$A$38:$AQ$39,2,0),0)</f>
        <v>0</v>
      </c>
      <c r="AD85" s="62">
        <f>IF(B83="HYBRID",HLOOKUP(I84,MOVIMENTOS!$A$38:$AQ$39,2,0),0)</f>
        <v>0</v>
      </c>
      <c r="AE85" s="62">
        <f>IF(B83="HYBRID",HLOOKUP(J84,MOVIMENTOS!$A$38:$AQ$39,2,0),0)</f>
        <v>0</v>
      </c>
      <c r="AF85" s="62">
        <f>IF(B83="HYBRID",HLOOKUP(K84,MOVIMENTOS!$A$38:$AQ$39,2,0),0)</f>
        <v>0</v>
      </c>
      <c r="AG85" s="62">
        <f>IF(B83="HYBRID",HLOOKUP(L84,MOVIMENTOS!$A$38:$AQ$39,2,0),0)</f>
        <v>0</v>
      </c>
      <c r="AH85" s="62">
        <f>IF(B83="HYBRID",HLOOKUP(M84,MOVIMENTOS!$A$38:$AQ$39,2,0),0)</f>
        <v>0</v>
      </c>
      <c r="AI85" s="62">
        <f>IF(B83="HYBRID",HLOOKUP(N84,MOVIMENTOS!$A$38:$AQ$39,2,0),0)</f>
        <v>0</v>
      </c>
      <c r="AJ85" s="62">
        <f>IF(B83="HYBRID",HLOOKUP(O84,MOVIMENTOS!$A$38:$AQ$39,2,0),0)</f>
        <v>0</v>
      </c>
      <c r="AK85" s="63">
        <f>IF(B83="TRE",HLOOKUP(H84,MOVIMENTOS!$A$57:$K$60,VLOOKUP($C$4,MOVIMENTOS!$A$63:$B$65,2,0),TRUE),0)</f>
        <v>0</v>
      </c>
      <c r="AL85" s="63">
        <f>IF(B83="TRE",HLOOKUP(I84,MOVIMENTOS!$A$57:$K$60,VLOOKUP($C$4,MOVIMENTOS!$A$63:$B$65,2,0),TRUE),0)</f>
        <v>0</v>
      </c>
      <c r="AM85" s="63">
        <f>IF(B83="TRE",HLOOKUP(J84,MOVIMENTOS!$A$57:$K$60,VLOOKUP($C$4,MOVIMENTOS!$A$63:$B$65,2,0),TRUE),0)</f>
        <v>0</v>
      </c>
      <c r="AN85" s="63">
        <f>IF(B83="TRE",HLOOKUP(K84,MOVIMENTOS!$A$57:$K$60,VLOOKUP($C$4,MOVIMENTOS!$A$63:$B$65,2,0),TRUE),0)</f>
        <v>0</v>
      </c>
      <c r="AO85" s="63">
        <f>IF(B83="TRE",HLOOKUP(N84,MOVIMENTOS!$A$57:$K$60,VLOOKUP($C$4,MOVIMENTOS!$A$63:$B$65,2,0),TRUE),0)</f>
        <v>0</v>
      </c>
      <c r="AP85" s="63">
        <f>IF(B83="TRE",HLOOKUP(O84,MOVIMENTOS!$A$57:$K$60,VLOOKUP($C$4,MOVIMENTOS!$A$63:$B$65,2,0),TRUE),0)</f>
        <v>0</v>
      </c>
      <c r="AQ85" s="63">
        <f>IF(C83="TRE",HLOOKUP(Q84,MOVIMENTOS!$A$57:$K$60,VLOOKUP($C$4,MOVIMENTOS!$A$63:$B$65,2,0),TRUE),0)</f>
        <v>0</v>
      </c>
      <c r="AR85" s="63">
        <f>IF(D83="TRE",HLOOKUP(R84,MOVIMENTOS!$A$57:$K$60,VLOOKUP($C$4,MOVIMENTOS!$A$63:$B$65,2,0),TRUE),0)</f>
        <v>0</v>
      </c>
      <c r="AS85" s="72" t="s">
        <v>1592</v>
      </c>
      <c r="AT85" s="61"/>
      <c r="AU85" s="61"/>
      <c r="AV85" s="61"/>
      <c r="AW85" s="61"/>
      <c r="AX85" s="61"/>
      <c r="AY85" s="61"/>
      <c r="AZ85" s="61"/>
      <c r="BA85" s="61"/>
      <c r="BB85" s="61"/>
      <c r="BC85" s="61"/>
      <c r="BD85" s="61"/>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c r="EG85" s="43"/>
      <c r="EH85" s="43"/>
      <c r="EI85" s="43"/>
      <c r="EJ85" s="43"/>
    </row>
    <row r="86" spans="1:140" s="44" customFormat="1" ht="21.95" customHeight="1" x14ac:dyDescent="0.25">
      <c r="A86" s="144"/>
      <c r="B86" s="147"/>
      <c r="C86" s="43" t="str">
        <f t="shared" ref="C86:C117" si="203">IF($C$4="Duet","Faturização",IF($C$4="Duet Mix","Faturização",IF($C$4="team","Faturização",IF($C$4="Combi","Faturização",""))))</f>
        <v/>
      </c>
      <c r="D86" s="97"/>
      <c r="E86" s="58" t="str">
        <f t="shared" ref="E86" si="204">IF(AND(C86="Faturização",B83="Hybrid"),"Faturização","")</f>
        <v/>
      </c>
      <c r="F86" s="149" t="s">
        <v>1617</v>
      </c>
      <c r="G86" s="150"/>
      <c r="H86" s="74"/>
      <c r="I86" s="75"/>
      <c r="J86" s="75"/>
      <c r="K86" s="75"/>
      <c r="L86" s="75"/>
      <c r="M86" s="75"/>
      <c r="N86" s="75"/>
      <c r="O86" s="76"/>
      <c r="P86" s="61">
        <f t="shared" ref="P86" si="205">(H85*H86)+(I85*I86)+(J85*J86)+(K85*K86)+(L85*L86)+(M85*M86)+(N85*N86)+(O85*O86)</f>
        <v>0</v>
      </c>
      <c r="Q86" s="61"/>
      <c r="R86" s="43"/>
      <c r="S86" s="43"/>
      <c r="T86" s="43"/>
      <c r="U86" s="43"/>
      <c r="V86" s="43"/>
      <c r="W86" s="43"/>
      <c r="X86" s="70">
        <f t="shared" ref="X86" si="206">(R85*R86)+(S85*S86)+(T85*T86)+(U85*U86)+(V85*V86)+(W85*W86)</f>
        <v>0</v>
      </c>
      <c r="Y86" s="70">
        <f t="shared" ref="Y86" si="207">F85+G85+P86+X86+SUM(F89:W89)</f>
        <v>0</v>
      </c>
      <c r="Z86" s="122"/>
      <c r="AA86" s="61"/>
      <c r="AB86" s="61"/>
      <c r="AC86" s="62"/>
      <c r="AD86" s="62"/>
      <c r="AE86" s="62"/>
      <c r="AF86" s="62"/>
      <c r="AG86" s="62"/>
      <c r="AH86" s="62"/>
      <c r="AI86" s="62"/>
      <c r="AJ86" s="62"/>
      <c r="AK86" s="63"/>
      <c r="AL86" s="63"/>
      <c r="AM86" s="63"/>
      <c r="AN86" s="63"/>
      <c r="AO86" s="63"/>
      <c r="AP86" s="63"/>
      <c r="AQ86" s="63"/>
      <c r="AR86" s="63"/>
      <c r="AS86" s="70" t="s">
        <v>1593</v>
      </c>
      <c r="AT86" s="61"/>
      <c r="AU86" s="61"/>
      <c r="AV86" s="61"/>
      <c r="AW86" s="61"/>
      <c r="AX86" s="61"/>
      <c r="AY86" s="61"/>
      <c r="AZ86" s="61"/>
      <c r="BA86" s="61"/>
      <c r="BB86" s="61"/>
      <c r="BC86" s="61"/>
      <c r="BD86" s="61"/>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43"/>
      <c r="DF86" s="43"/>
      <c r="DG86" s="43"/>
      <c r="DH86" s="43"/>
      <c r="DI86" s="43"/>
      <c r="DJ86" s="43"/>
      <c r="DK86" s="43"/>
      <c r="DL86" s="43"/>
      <c r="DM86" s="43"/>
      <c r="DN86" s="43"/>
      <c r="DO86" s="43"/>
      <c r="DP86" s="43"/>
      <c r="DQ86" s="43"/>
      <c r="DR86" s="43"/>
      <c r="DS86" s="43"/>
      <c r="DT86" s="43"/>
      <c r="DU86" s="43"/>
      <c r="DV86" s="43"/>
      <c r="DW86" s="43"/>
      <c r="DX86" s="43"/>
      <c r="DY86" s="43"/>
      <c r="DZ86" s="43"/>
      <c r="EA86" s="43"/>
      <c r="EB86" s="43"/>
      <c r="EC86" s="43"/>
      <c r="ED86" s="43"/>
      <c r="EE86" s="43"/>
      <c r="EF86" s="43"/>
      <c r="EG86" s="43"/>
      <c r="EH86" s="43"/>
      <c r="EI86" s="43"/>
      <c r="EJ86" s="43"/>
    </row>
    <row r="87" spans="1:140" s="44" customFormat="1" ht="12" customHeight="1" x14ac:dyDescent="0.25">
      <c r="A87" s="144"/>
      <c r="B87" s="147"/>
      <c r="C87" s="87" t="str">
        <f t="shared" ref="C87" si="208">IF(AND($B83="ACROB",$C$4="EQUIPA"),"ACROB_B",IF(AND($B83="ACROB",$C$4="combinado"),"ACROB_B",""))</f>
        <v/>
      </c>
      <c r="D87" s="97"/>
      <c r="E87" s="54" t="s">
        <v>66</v>
      </c>
      <c r="F87" s="85"/>
      <c r="G87" s="86" t="str">
        <f t="shared" ref="G87:G118" si="209">IF(C88="ACROB_C","ACRO-PAIR","")</f>
        <v/>
      </c>
      <c r="H87" s="78"/>
      <c r="I87" s="49"/>
      <c r="J87" s="49"/>
      <c r="K87" s="49"/>
      <c r="L87" s="49"/>
      <c r="M87" s="49"/>
      <c r="N87" s="49"/>
      <c r="O87" s="79"/>
      <c r="P87" s="49"/>
      <c r="Q87" s="49"/>
      <c r="R87" s="80"/>
      <c r="S87" s="80"/>
      <c r="T87" s="80"/>
      <c r="U87" s="80"/>
      <c r="V87" s="80"/>
      <c r="W87" s="77"/>
      <c r="X87" s="49"/>
      <c r="Y87" s="49"/>
      <c r="Z87" s="122"/>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row>
    <row r="88" spans="1:140" s="44" customFormat="1" ht="12" customHeight="1" thickBot="1" x14ac:dyDescent="0.3">
      <c r="A88" s="145"/>
      <c r="B88" s="148"/>
      <c r="C88" s="88" t="str">
        <f t="shared" ref="C88" si="210">IF(AND(B83="ACROB",$C$5="DUETO"),"ACROB_C","")</f>
        <v/>
      </c>
      <c r="D88" s="98"/>
      <c r="E88" s="55" t="s">
        <v>1170</v>
      </c>
      <c r="F88" s="81"/>
      <c r="G88" s="82"/>
      <c r="H88" s="83"/>
      <c r="I88" s="50"/>
      <c r="J88" s="50"/>
      <c r="K88" s="50"/>
      <c r="L88" s="50"/>
      <c r="M88" s="50"/>
      <c r="N88" s="50"/>
      <c r="O88" s="84"/>
      <c r="P88" s="49"/>
      <c r="Q88" s="49"/>
      <c r="R88" s="50"/>
      <c r="S88" s="50"/>
      <c r="T88" s="50"/>
      <c r="U88" s="50"/>
      <c r="V88" s="50"/>
      <c r="W88" s="84"/>
      <c r="X88" s="50"/>
      <c r="Y88" s="50"/>
      <c r="Z88" s="123"/>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c r="DD88" s="43"/>
      <c r="DE88" s="43"/>
      <c r="DF88" s="43"/>
      <c r="DG88" s="43"/>
      <c r="DH88" s="43"/>
      <c r="DI88" s="43"/>
      <c r="DJ88" s="43"/>
      <c r="DK88" s="43"/>
      <c r="DL88" s="43"/>
      <c r="DM88" s="43"/>
      <c r="DN88" s="43"/>
      <c r="DO88" s="43"/>
      <c r="DP88" s="43"/>
      <c r="DQ88" s="43"/>
      <c r="DR88" s="43"/>
      <c r="DS88" s="43"/>
      <c r="DT88" s="43"/>
      <c r="DU88" s="43"/>
      <c r="DV88" s="43"/>
      <c r="DW88" s="43"/>
      <c r="DX88" s="43"/>
      <c r="DY88" s="43"/>
      <c r="DZ88" s="43"/>
      <c r="EA88" s="43"/>
      <c r="EB88" s="43"/>
      <c r="EC88" s="43"/>
      <c r="ED88" s="43"/>
      <c r="EE88" s="43"/>
      <c r="EF88" s="43"/>
      <c r="EG88" s="43"/>
      <c r="EH88" s="43"/>
      <c r="EI88" s="43"/>
      <c r="EJ88" s="43"/>
    </row>
    <row r="89" spans="1:140" s="44" customFormat="1" ht="12" customHeight="1" x14ac:dyDescent="0.25">
      <c r="A89" s="143"/>
      <c r="B89" s="146"/>
      <c r="C89" s="141" t="str">
        <f>IF(B89="HYBRID",MOVIMENTOS!$A$8,IF(B89="ACROB",MOVIMENTOS!$E$8,""))</f>
        <v/>
      </c>
      <c r="D89" s="96"/>
      <c r="E89" s="156" t="s">
        <v>1642</v>
      </c>
      <c r="F89" s="158" t="str">
        <f t="shared" ref="F89:F120" si="211">IF(B89="HYBRID",0.5,IF(B89="TRE",0,""))</f>
        <v/>
      </c>
      <c r="G89" s="159"/>
      <c r="H89" s="39"/>
      <c r="I89" s="41"/>
      <c r="J89" s="41"/>
      <c r="K89" s="41"/>
      <c r="L89" s="41"/>
      <c r="M89" s="41"/>
      <c r="N89" s="41"/>
      <c r="O89" s="40"/>
      <c r="P89" s="68"/>
      <c r="Q89" s="103" t="str">
        <f>IF(B89="HYBRID",MOVIMENTOS!$G$8,"")</f>
        <v/>
      </c>
      <c r="R89" s="42"/>
      <c r="S89" s="41"/>
      <c r="T89" s="41"/>
      <c r="U89" s="41"/>
      <c r="V89" s="41"/>
      <c r="W89" s="40"/>
      <c r="X89" s="68"/>
      <c r="Y89" s="68"/>
      <c r="Z89" s="121">
        <f t="shared" ref="Z89" si="212">IF(E92="Faturização",Y92,IF(E92="",Y91,0))</f>
        <v>0</v>
      </c>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c r="DD89" s="43"/>
      <c r="DE89" s="43"/>
      <c r="DF89" s="43"/>
      <c r="DG89" s="43"/>
      <c r="DH89" s="43"/>
      <c r="DI89" s="43"/>
      <c r="DJ89" s="43"/>
      <c r="DK89" s="43"/>
      <c r="DL89" s="43"/>
      <c r="DM89" s="43"/>
      <c r="DN89" s="43"/>
      <c r="DO89" s="43"/>
      <c r="DP89" s="43"/>
      <c r="DQ89" s="43"/>
      <c r="DR89" s="43"/>
      <c r="DS89" s="43"/>
      <c r="DT89" s="43"/>
      <c r="DU89" s="43"/>
      <c r="DV89" s="43"/>
      <c r="DW89" s="43"/>
      <c r="DX89" s="43"/>
      <c r="DY89" s="43"/>
      <c r="DZ89" s="43"/>
      <c r="EA89" s="43"/>
      <c r="EB89" s="43"/>
      <c r="EC89" s="43"/>
      <c r="ED89" s="43"/>
      <c r="EE89" s="43"/>
      <c r="EF89" s="43"/>
      <c r="EG89" s="43"/>
      <c r="EH89" s="43"/>
      <c r="EI89" s="43"/>
      <c r="EJ89" s="43"/>
    </row>
    <row r="90" spans="1:140" s="44" customFormat="1" ht="12" customHeight="1" x14ac:dyDescent="0.25">
      <c r="A90" s="144"/>
      <c r="B90" s="147"/>
      <c r="C90" s="142"/>
      <c r="D90" s="97"/>
      <c r="E90" s="157"/>
      <c r="F90" s="160"/>
      <c r="G90" s="161"/>
      <c r="H90" s="45"/>
      <c r="I90" s="47"/>
      <c r="J90" s="47"/>
      <c r="K90" s="47"/>
      <c r="L90" s="47"/>
      <c r="M90" s="47"/>
      <c r="N90" s="47"/>
      <c r="O90" s="46"/>
      <c r="P90" s="34"/>
      <c r="Q90" s="104"/>
      <c r="R90" s="47"/>
      <c r="S90" s="47"/>
      <c r="T90" s="47"/>
      <c r="U90" s="47"/>
      <c r="V90" s="47"/>
      <c r="W90" s="47"/>
      <c r="X90" s="61"/>
      <c r="Y90" s="61"/>
      <c r="Z90" s="122"/>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c r="EI90" s="43"/>
      <c r="EJ90" s="43"/>
    </row>
    <row r="91" spans="1:140" s="44" customFormat="1" ht="12" customHeight="1" x14ac:dyDescent="0.3">
      <c r="A91" s="144"/>
      <c r="B91" s="147"/>
      <c r="C91" s="48" t="str">
        <f>IF(B89="HYBRID",MOVIMENTOS!$P$8,"")</f>
        <v/>
      </c>
      <c r="D91" s="97"/>
      <c r="E91" s="58" t="s">
        <v>1170</v>
      </c>
      <c r="F91" s="32"/>
      <c r="G91" s="33"/>
      <c r="H91" s="58">
        <f t="shared" ref="H91:H154" si="213">IF(OR(IFERROR(AC91,TRUE)=TRUE,IFERROR(AK91,TRUE)=TRUE)=TRUE,0,IF(AC91=0,AK91,AC91))</f>
        <v>0</v>
      </c>
      <c r="I91" s="58">
        <f t="shared" ref="I91:I122" si="214">IF(OR(IFERROR(AD91,TRUE)=TRUE,IFERROR(AL91,TRUE)=TRUE)=TRUE,0,IF(AD91=0,AL91,AD91))</f>
        <v>0</v>
      </c>
      <c r="J91" s="58">
        <f t="shared" ref="J91:J154" si="215">IF(OR(IFERROR(AE91,TRUE)=TRUE,IFERROR(AM91,TRUE)=TRUE)=TRUE,0,IF(AE91=0,AM91,AE91))</f>
        <v>0</v>
      </c>
      <c r="K91" s="58">
        <f t="shared" ref="K91:K154" si="216">IF(OR(IFERROR(AF91,TRUE)=TRUE,IFERROR(AN91,TRUE)=TRUE)=TRUE,0,IF(AF91=0,AN91,AF91))</f>
        <v>0</v>
      </c>
      <c r="L91" s="58">
        <f t="shared" ref="L91:L154" si="217">IF(OR(IFERROR(AG91,TRUE)=TRUE,IFERROR(AO91,TRUE)=TRUE)=TRUE,0,IF(AG91=0,AO91,AG91))</f>
        <v>0</v>
      </c>
      <c r="M91" s="58">
        <f t="shared" ref="M91:M154" si="218">IF(OR(IFERROR(AH91,TRUE)=TRUE,IFERROR(AP91,TRUE)=TRUE)=TRUE,0,IF(AH91=0,AP91,AH91))</f>
        <v>0</v>
      </c>
      <c r="N91" s="58">
        <f t="shared" ref="N91:N154" si="219">IF(OR(IFERROR(AI91,TRUE)=TRUE,IFERROR(AQ91,TRUE)=TRUE)=TRUE,0,IF(AI91=0,AQ91,AI91))</f>
        <v>0</v>
      </c>
      <c r="O91" s="58">
        <f t="shared" ref="O91:O154" si="220">IF(OR(IFERROR(AJ91,TRUE)=TRUE,IFERROR(AR91,TRUE)=TRUE)=TRUE,0,IF(AJ91=0,AR91,AJ91))</f>
        <v>0</v>
      </c>
      <c r="P91" s="34">
        <f t="shared" ref="P91" si="221">SUM(H91:O91)</f>
        <v>0</v>
      </c>
      <c r="Q91" s="34" t="str">
        <f t="shared" ref="Q91:Q122" si="222">C91</f>
        <v/>
      </c>
      <c r="R91" s="34">
        <f>IF(R90=MOVIMENTOS!$A$53,MOVIMENTOS!$A$54,IF(R90=MOVIMENTOS!$B$53,MOVIMENTOS!$B$54,IF(R90=MOVIMENTOS!$C$53,MOVIMENTOS!$C$54,IF(R90=MOVIMENTOS!$D$53,MOVIMENTOS!$D$54,IF(R90=MOVIMENTOS!$E$53,MOVIMENTOS!$E$54,IF(R90=MOVIMENTOS!$F$53,MOVIMENTOS!$F$54,IF(R90=MOVIMENTOS!$G$53,MOVIMENTOS!$G$54,IF(R90=MOVIMENTOS!$I$53,MOVIMENTOS!$I$54,IF(R90=MOVIMENTOS!$J$53,MOVIMENTOS!$J$54,IF(R90=MOVIMENTOS!$K$53,MOVIMENTOS!$K$54,IF(R90=MOVIMENTOS!$L$53,MOVIMENTOS!$L$54,IF(R90=MOVIMENTOS!$M$53,MOVIMENTOS!$M$54,IF(R90=MOVIMENTOS!$N$53,MOVIMENTOS!$N$54,IF(R90=MOVIMENTOS!$O$53,MOVIMENTOS!$O$54,IF(R90=MOVIMENTOS!$P$53,MOVIMENTOS!$P$54,IF(R90=MOVIMENTOS!$Q$53,MOVIMENTOS!$Q$54,IF(R90=MOVIMENTOS!$R$53,MOVIMENTOS!$R$54,IF(R90=MOVIMENTOS!$S$53,MOVIMENTOS!$S$54,IF(R90=MOVIMENTOS!$T$53,MOVIMENTOS!$T$54,0)))))))))))))))))))</f>
        <v>0</v>
      </c>
      <c r="S91" s="34">
        <f>IF(S90=MOVIMENTOS!$A$53,MOVIMENTOS!$A$54,IF(S90=MOVIMENTOS!$B$53,MOVIMENTOS!$B$54,IF(S90=MOVIMENTOS!$C$53,MOVIMENTOS!$C$54,IF(S90=MOVIMENTOS!$D$53,MOVIMENTOS!$D$54,IF(S90=MOVIMENTOS!$E$53,MOVIMENTOS!$E$54,IF(S90=MOVIMENTOS!$F$53,MOVIMENTOS!$F$54,IF(S90=MOVIMENTOS!$G$53,MOVIMENTOS!$G$54,IF(S90=MOVIMENTOS!$I$53,MOVIMENTOS!$I$54,IF(S90=MOVIMENTOS!$J$53,MOVIMENTOS!$J$54,IF(S90=MOVIMENTOS!$K$53,MOVIMENTOS!$K$54,IF(S90=MOVIMENTOS!$L$53,MOVIMENTOS!$L$54,IF(S90=MOVIMENTOS!$M$53,MOVIMENTOS!$M$54,IF(S90=MOVIMENTOS!$N$53,MOVIMENTOS!$N$54,IF(S90=MOVIMENTOS!$O$53,MOVIMENTOS!$O$54,IF(S90=MOVIMENTOS!$P$53,MOVIMENTOS!$P$54,IF(S90=MOVIMENTOS!$Q$53,MOVIMENTOS!$Q$54,IF(S90=MOVIMENTOS!$R$53,MOVIMENTOS!$R$54,IF(S90=MOVIMENTOS!$S$53,MOVIMENTOS!$S$54,IF(S90=MOVIMENTOS!$T$53,MOVIMENTOS!$T$54,0)))))))))))))))))))</f>
        <v>0</v>
      </c>
      <c r="T91" s="34">
        <f>IF(T90=MOVIMENTOS!$A$53,MOVIMENTOS!$A$54,IF(T90=MOVIMENTOS!$B$53,MOVIMENTOS!$B$54,IF(T90=MOVIMENTOS!$C$53,MOVIMENTOS!$C$54,IF(T90=MOVIMENTOS!$D$53,MOVIMENTOS!$D$54,IF(T90=MOVIMENTOS!$E$53,MOVIMENTOS!$E$54,IF(T90=MOVIMENTOS!$F$53,MOVIMENTOS!$F$54,IF(T90=MOVIMENTOS!$G$53,MOVIMENTOS!$G$54,IF(T90=MOVIMENTOS!$I$53,MOVIMENTOS!$I$54,IF(T90=MOVIMENTOS!$J$53,MOVIMENTOS!$J$54,IF(T90=MOVIMENTOS!$K$53,MOVIMENTOS!$K$54,IF(T90=MOVIMENTOS!$L$53,MOVIMENTOS!$L$54,IF(T90=MOVIMENTOS!$M$53,MOVIMENTOS!$M$54,IF(T90=MOVIMENTOS!$N$53,MOVIMENTOS!$N$54,IF(T90=MOVIMENTOS!$O$53,MOVIMENTOS!$O$54,IF(T90=MOVIMENTOS!$P$53,MOVIMENTOS!$P$54,IF(T90=MOVIMENTOS!$Q$53,MOVIMENTOS!$Q$54,IF(T90=MOVIMENTOS!$R$53,MOVIMENTOS!$R$54,IF(T90=MOVIMENTOS!$S$53,MOVIMENTOS!$S$54,IF(T90=MOVIMENTOS!$T$53,MOVIMENTOS!$T$54,0)))))))))))))))))))</f>
        <v>0</v>
      </c>
      <c r="U91" s="34">
        <f>IF(U90=MOVIMENTOS!$A$53,MOVIMENTOS!$A$54,IF(U90=MOVIMENTOS!$B$53,MOVIMENTOS!$B$54,IF(U90=MOVIMENTOS!$C$53,MOVIMENTOS!$C$54,IF(U90=MOVIMENTOS!$D$53,MOVIMENTOS!$D$54,IF(U90=MOVIMENTOS!$E$53,MOVIMENTOS!$E$54,IF(U90=MOVIMENTOS!$F$53,MOVIMENTOS!$F$54,IF(U90=MOVIMENTOS!$G$53,MOVIMENTOS!$G$54,IF(U90=MOVIMENTOS!$I$53,MOVIMENTOS!$I$54,IF(U90=MOVIMENTOS!$J$53,MOVIMENTOS!$J$54,IF(U90=MOVIMENTOS!$K$53,MOVIMENTOS!$K$54,IF(U90=MOVIMENTOS!$L$53,MOVIMENTOS!$L$54,IF(U90=MOVIMENTOS!$M$53,MOVIMENTOS!$M$54,IF(U90=MOVIMENTOS!$N$53,MOVIMENTOS!$N$54,IF(U90=MOVIMENTOS!$O$53,MOVIMENTOS!$O$54,IF(U90=MOVIMENTOS!$P$53,MOVIMENTOS!$P$54,IF(U90=MOVIMENTOS!$Q$53,MOVIMENTOS!$Q$54,IF(U90=MOVIMENTOS!$R$53,MOVIMENTOS!$R$54,IF(U90=MOVIMENTOS!$S$53,MOVIMENTOS!$S$54,IF(U90=MOVIMENTOS!$T$53,MOVIMENTOS!$T$54,0)))))))))))))))))))</f>
        <v>0</v>
      </c>
      <c r="V91" s="34">
        <f>IF(V90=MOVIMENTOS!$A$53,MOVIMENTOS!$A$54,IF(V90=MOVIMENTOS!$B$53,MOVIMENTOS!$B$54,IF(V90=MOVIMENTOS!$C$53,MOVIMENTOS!$C$54,IF(V90=MOVIMENTOS!$D$53,MOVIMENTOS!$D$54,IF(V90=MOVIMENTOS!$E$53,MOVIMENTOS!$E$54,IF(V90=MOVIMENTOS!$F$53,MOVIMENTOS!$F$54,IF(V90=MOVIMENTOS!$G$53,MOVIMENTOS!$G$54,IF(V90=MOVIMENTOS!$I$53,MOVIMENTOS!$I$54,IF(V90=MOVIMENTOS!$J$53,MOVIMENTOS!$J$54,IF(V90=MOVIMENTOS!$K$53,MOVIMENTOS!$K$54,IF(V90=MOVIMENTOS!$L$53,MOVIMENTOS!$L$54,IF(V90=MOVIMENTOS!$M$53,MOVIMENTOS!$M$54,IF(V90=MOVIMENTOS!$N$53,MOVIMENTOS!$N$54,IF(V90=MOVIMENTOS!$O$53,MOVIMENTOS!$O$54,IF(V90=MOVIMENTOS!$P$53,MOVIMENTOS!$P$54,IF(V90=MOVIMENTOS!$Q$53,MOVIMENTOS!$Q$54,IF(V90=MOVIMENTOS!$R$53,MOVIMENTOS!$R$54,IF(V90=MOVIMENTOS!$S$53,MOVIMENTOS!$S$54,IF(V90=MOVIMENTOS!$T$53,MOVIMENTOS!$T$54,0)))))))))))))))))))</f>
        <v>0</v>
      </c>
      <c r="W91" s="34">
        <f>IF(W90=MOVIMENTOS!$A$53,MOVIMENTOS!$A$54,IF(W90=MOVIMENTOS!$B$53,MOVIMENTOS!$B$54,IF(W90=MOVIMENTOS!$C$53,MOVIMENTOS!$C$54,IF(W90=MOVIMENTOS!$D$53,MOVIMENTOS!$D$54,IF(W90=MOVIMENTOS!$E$53,MOVIMENTOS!$E$54,IF(W90=MOVIMENTOS!$F$53,MOVIMENTOS!$F$54,IF(W90=MOVIMENTOS!$G$53,MOVIMENTOS!$G$54,IF(W90=MOVIMENTOS!$I$53,MOVIMENTOS!$I$54,IF(W90=MOVIMENTOS!$J$53,MOVIMENTOS!$J$54,IF(W90=MOVIMENTOS!$K$53,MOVIMENTOS!$K$54,IF(W90=MOVIMENTOS!$L$53,MOVIMENTOS!$L$54,IF(W90=MOVIMENTOS!$M$53,MOVIMENTOS!$M$54,IF(W90=MOVIMENTOS!$N$53,MOVIMENTOS!$N$54,IF(W90=MOVIMENTOS!$O$53,MOVIMENTOS!$O$54,IF(W90=MOVIMENTOS!$P$53,MOVIMENTOS!$P$54,IF(W90=MOVIMENTOS!$Q$53,MOVIMENTOS!$Q$54,IF(W90=MOVIMENTOS!$R$53,MOVIMENTOS!$R$54,IF(W90=MOVIMENTOS!$S$53,MOVIMENTOS!$S$54,IF(W90=MOVIMENTOS!$T$53,MOVIMENTOS!$T$54,0)))))))))))))))))))</f>
        <v>0</v>
      </c>
      <c r="X91" s="91">
        <f>IF(X90=MOVIMENTOS!$A$53,MOVIMENTOS!$A$54,IF(X90=MOVIMENTOS!$B$53,MOVIMENTOS!$B$54,IF(X90=MOVIMENTOS!$C$53,MOVIMENTOS!$C$54,IF(X90=MOVIMENTOS!$D$53,MOVIMENTOS!$D$54,IF(X90=MOVIMENTOS!$E$53,MOVIMENTOS!$E$54,IF(X90=MOVIMENTOS!$F$53,MOVIMENTOS!$F$54,IF(X90=MOVIMENTOS!$G$53,MOVIMENTOS!$G$54,IF(X90=MOVIMENTOS!$I$53,MOVIMENTOS!$I$54,IF(X90=MOVIMENTOS!$J$53,MOVIMENTOS!$J$54,IF(X90=MOVIMENTOS!$K$53,MOVIMENTOS!$K$54,IF(X90=MOVIMENTOS!$L$53,MOVIMENTOS!$L$54,IF(X90=MOVIMENTOS!$M$53,MOVIMENTOS!$M$54,IF(X90=MOVIMENTOS!$N$53,MOVIMENTOS!$N$54,IF(X90=MOVIMENTOS!$O$53,MOVIMENTOS!$O$54,IF(X90=MOVIMENTOS!$P$53,MOVIMENTOS!$P$54,IF(X90=MOVIMENTOS!$Q$53,MOVIMENTOS!$Q$54,IF(X90=MOVIMENTOS!$R$53,MOVIMENTOS!$R$54,IF(X90=MOVIMENTOS!$S$53,MOVIMENTOS!$S$54,IF(X90=MOVIMENTOS!$T$53,MOVIMENTOS!$T$54,0)))))))))))))))))))</f>
        <v>0</v>
      </c>
      <c r="Y91" s="71">
        <f t="shared" ref="Y91" si="223">P91+X91+SUM(F94:W94)</f>
        <v>0</v>
      </c>
      <c r="Z91" s="122"/>
      <c r="AA91" s="69"/>
      <c r="AB91" s="61"/>
      <c r="AC91" s="62">
        <f>IF(B89="HYBRID",HLOOKUP(H90,MOVIMENTOS!$A$38:$AQ$39,2,0),0)</f>
        <v>0</v>
      </c>
      <c r="AD91" s="62">
        <f>IF(B89="HYBRID",HLOOKUP(I90,MOVIMENTOS!$A$38:$AQ$39,2,0),0)</f>
        <v>0</v>
      </c>
      <c r="AE91" s="62">
        <f>IF(B89="HYBRID",HLOOKUP(J90,MOVIMENTOS!$A$38:$AQ$39,2,0),0)</f>
        <v>0</v>
      </c>
      <c r="AF91" s="62">
        <f>IF(B89="HYBRID",HLOOKUP(K90,MOVIMENTOS!$A$38:$AQ$39,2,0),0)</f>
        <v>0</v>
      </c>
      <c r="AG91" s="62">
        <f>IF(B89="HYBRID",HLOOKUP(L90,MOVIMENTOS!$A$38:$AQ$39,2,0),0)</f>
        <v>0</v>
      </c>
      <c r="AH91" s="62">
        <f>IF(B89="HYBRID",HLOOKUP(M90,MOVIMENTOS!$A$38:$AQ$39,2,0),0)</f>
        <v>0</v>
      </c>
      <c r="AI91" s="62">
        <f>IF(B89="HYBRID",HLOOKUP(N90,MOVIMENTOS!$A$38:$AQ$39,2,0),0)</f>
        <v>0</v>
      </c>
      <c r="AJ91" s="62">
        <f>IF(B89="HYBRID",HLOOKUP(O90,MOVIMENTOS!$A$38:$AQ$39,2,0),0)</f>
        <v>0</v>
      </c>
      <c r="AK91" s="63">
        <f>IF(B89="TRE",HLOOKUP(H90,MOVIMENTOS!$A$57:$K$60,VLOOKUP($C$4,MOVIMENTOS!$A$63:$B$65,2,0),TRUE),0)</f>
        <v>0</v>
      </c>
      <c r="AL91" s="63">
        <f>IF(B89="TRE",HLOOKUP(I90,MOVIMENTOS!$A$57:$K$60,VLOOKUP($C$4,MOVIMENTOS!$A$63:$B$65,2,0),TRUE),0)</f>
        <v>0</v>
      </c>
      <c r="AM91" s="63">
        <f>IF(B89="TRE",HLOOKUP(J90,MOVIMENTOS!$A$57:$K$60,VLOOKUP($C$4,MOVIMENTOS!$A$63:$B$65,2,0),TRUE),0)</f>
        <v>0</v>
      </c>
      <c r="AN91" s="63">
        <f>IF(B89="TRE",HLOOKUP(K90,MOVIMENTOS!$A$57:$K$60,VLOOKUP($C$4,MOVIMENTOS!$A$63:$B$65,2,0),TRUE),0)</f>
        <v>0</v>
      </c>
      <c r="AO91" s="63">
        <f>IF(B89="TRE",HLOOKUP(N90,MOVIMENTOS!$A$57:$K$60,VLOOKUP($C$4,MOVIMENTOS!$A$63:$B$65,2,0),TRUE),0)</f>
        <v>0</v>
      </c>
      <c r="AP91" s="63">
        <f>IF(B89="TRE",HLOOKUP(O90,MOVIMENTOS!$A$57:$K$60,VLOOKUP($C$4,MOVIMENTOS!$A$63:$B$65,2,0),TRUE),0)</f>
        <v>0</v>
      </c>
      <c r="AQ91" s="63">
        <f>IF(C89="TRE",HLOOKUP(Q90,MOVIMENTOS!$A$57:$K$60,VLOOKUP($C$4,MOVIMENTOS!$A$63:$B$65,2,0),TRUE),0)</f>
        <v>0</v>
      </c>
      <c r="AR91" s="63">
        <f>IF(D89="TRE",HLOOKUP(R90,MOVIMENTOS!$A$57:$K$60,VLOOKUP($C$4,MOVIMENTOS!$A$63:$B$65,2,0),TRUE),0)</f>
        <v>0</v>
      </c>
      <c r="AS91" s="72" t="s">
        <v>1592</v>
      </c>
      <c r="AT91" s="61"/>
      <c r="AU91" s="61"/>
      <c r="AV91" s="61"/>
      <c r="AW91" s="61"/>
      <c r="AX91" s="61"/>
      <c r="AY91" s="61"/>
      <c r="AZ91" s="61"/>
      <c r="BA91" s="61"/>
      <c r="BB91" s="61"/>
      <c r="BC91" s="61"/>
      <c r="BD91" s="61"/>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row>
    <row r="92" spans="1:140" s="44" customFormat="1" ht="21.6" customHeight="1" x14ac:dyDescent="0.25">
      <c r="A92" s="144"/>
      <c r="B92" s="147"/>
      <c r="C92" s="43" t="str">
        <f t="shared" ref="C92:C123" si="224">IF($C$4="Duet","Faturização",IF($C$4="Duet Mix","Faturização",IF($C$4="team","Faturização",IF($C$4="Combi","Faturização",""))))</f>
        <v/>
      </c>
      <c r="D92" s="97"/>
      <c r="E92" s="58" t="str">
        <f t="shared" ref="E92" si="225">IF(AND(C92="Faturização",B89="Hybrid"),"Faturização","")</f>
        <v/>
      </c>
      <c r="F92" s="149" t="s">
        <v>1617</v>
      </c>
      <c r="G92" s="150"/>
      <c r="H92" s="74"/>
      <c r="I92" s="75"/>
      <c r="J92" s="75"/>
      <c r="K92" s="75"/>
      <c r="L92" s="75"/>
      <c r="M92" s="75"/>
      <c r="N92" s="75"/>
      <c r="O92" s="76"/>
      <c r="P92" s="61">
        <f t="shared" ref="P92" si="226">(H91*H92)+(I91*I92)+(J91*J92)+(K91*K92)+(L91*L92)+(M91*M92)+(N91*N92)+(O91*O92)</f>
        <v>0</v>
      </c>
      <c r="Q92" s="61"/>
      <c r="R92" s="43"/>
      <c r="S92" s="43"/>
      <c r="T92" s="43"/>
      <c r="U92" s="43"/>
      <c r="V92" s="43"/>
      <c r="W92" s="43"/>
      <c r="X92" s="70">
        <f t="shared" ref="X92" si="227">(R91*R92)+(S91*S92)+(T91*T92)+(U91*U92)+(V91*V92)+(W91*W92)</f>
        <v>0</v>
      </c>
      <c r="Y92" s="70">
        <f t="shared" ref="Y92" si="228">F91+G91+P92+X92+SUM(F95:W95)</f>
        <v>0</v>
      </c>
      <c r="Z92" s="122"/>
      <c r="AA92" s="61"/>
      <c r="AB92" s="61"/>
      <c r="AC92" s="62"/>
      <c r="AD92" s="62"/>
      <c r="AE92" s="62"/>
      <c r="AF92" s="62"/>
      <c r="AG92" s="62"/>
      <c r="AH92" s="62"/>
      <c r="AI92" s="62"/>
      <c r="AJ92" s="62"/>
      <c r="AK92" s="63"/>
      <c r="AL92" s="63"/>
      <c r="AM92" s="63"/>
      <c r="AN92" s="63"/>
      <c r="AO92" s="63"/>
      <c r="AP92" s="63"/>
      <c r="AQ92" s="63"/>
      <c r="AR92" s="63"/>
      <c r="AS92" s="70" t="s">
        <v>1593</v>
      </c>
      <c r="AT92" s="61"/>
      <c r="AU92" s="61"/>
      <c r="AV92" s="61"/>
      <c r="AW92" s="61"/>
      <c r="AX92" s="61"/>
      <c r="AY92" s="61"/>
      <c r="AZ92" s="61"/>
      <c r="BA92" s="61"/>
      <c r="BB92" s="61"/>
      <c r="BC92" s="61"/>
      <c r="BD92" s="61"/>
      <c r="BE92" s="43"/>
      <c r="BF92" s="43"/>
      <c r="BG92" s="43"/>
      <c r="BH92" s="43"/>
      <c r="BI92" s="43"/>
      <c r="BJ92" s="43"/>
      <c r="BK92" s="43"/>
      <c r="BL92" s="43"/>
      <c r="BM92" s="43"/>
      <c r="BN92" s="43"/>
      <c r="BO92" s="43"/>
      <c r="BP92" s="43"/>
      <c r="BQ92" s="43"/>
      <c r="BR92" s="43"/>
      <c r="BS92" s="43"/>
      <c r="BT92" s="43"/>
      <c r="BU92" s="43"/>
      <c r="BV92" s="43"/>
      <c r="BW92" s="43"/>
      <c r="BX92" s="43"/>
      <c r="BY92" s="43"/>
      <c r="BZ92" s="43"/>
      <c r="CA92" s="43"/>
      <c r="CB92" s="43"/>
      <c r="CC92" s="43"/>
      <c r="CD92" s="43"/>
      <c r="CE92" s="43"/>
      <c r="CF92" s="43"/>
      <c r="CG92" s="43"/>
      <c r="CH92" s="43"/>
      <c r="CI92" s="43"/>
      <c r="CJ92" s="43"/>
      <c r="CK92" s="43"/>
      <c r="CL92" s="43"/>
      <c r="CM92" s="43"/>
      <c r="CN92" s="43"/>
      <c r="CO92" s="43"/>
      <c r="CP92" s="43"/>
      <c r="CQ92" s="43"/>
      <c r="CR92" s="43"/>
      <c r="CS92" s="43"/>
      <c r="CT92" s="43"/>
      <c r="CU92" s="43"/>
      <c r="CV92" s="43"/>
      <c r="CW92" s="43"/>
      <c r="CX92" s="43"/>
      <c r="CY92" s="43"/>
      <c r="CZ92" s="43"/>
      <c r="DA92" s="43"/>
      <c r="DB92" s="43"/>
      <c r="DC92" s="43"/>
      <c r="DD92" s="43"/>
      <c r="DE92" s="43"/>
      <c r="DF92" s="43"/>
      <c r="DG92" s="43"/>
      <c r="DH92" s="43"/>
      <c r="DI92" s="43"/>
      <c r="DJ92" s="43"/>
      <c r="DK92" s="43"/>
      <c r="DL92" s="43"/>
      <c r="DM92" s="43"/>
      <c r="DN92" s="43"/>
      <c r="DO92" s="43"/>
      <c r="DP92" s="43"/>
      <c r="DQ92" s="43"/>
      <c r="DR92" s="43"/>
      <c r="DS92" s="43"/>
      <c r="DT92" s="43"/>
      <c r="DU92" s="43"/>
      <c r="DV92" s="43"/>
      <c r="DW92" s="43"/>
      <c r="DX92" s="43"/>
      <c r="DY92" s="43"/>
      <c r="DZ92" s="43"/>
      <c r="EA92" s="43"/>
      <c r="EB92" s="43"/>
      <c r="EC92" s="43"/>
      <c r="ED92" s="43"/>
      <c r="EE92" s="43"/>
      <c r="EF92" s="43"/>
      <c r="EG92" s="43"/>
      <c r="EH92" s="43"/>
      <c r="EI92" s="43"/>
      <c r="EJ92" s="43"/>
    </row>
    <row r="93" spans="1:140" s="44" customFormat="1" ht="12" customHeight="1" x14ac:dyDescent="0.25">
      <c r="A93" s="144"/>
      <c r="B93" s="147"/>
      <c r="C93" s="87" t="str">
        <f t="shared" ref="C93" si="229">IF(AND($B89="ACROB",$C$4="EQUIPA"),"ACROB_B",IF(AND($B89="ACROB",$C$4="combinado"),"ACROB_B",""))</f>
        <v/>
      </c>
      <c r="D93" s="97"/>
      <c r="E93" s="54" t="s">
        <v>66</v>
      </c>
      <c r="F93" s="85"/>
      <c r="G93" s="86" t="str">
        <f t="shared" ref="G93:G124" si="230">IF(C94="ACROB_C","ACRO-PAIR","")</f>
        <v/>
      </c>
      <c r="H93" s="78"/>
      <c r="I93" s="49"/>
      <c r="J93" s="49"/>
      <c r="K93" s="49"/>
      <c r="L93" s="49"/>
      <c r="M93" s="49"/>
      <c r="N93" s="49"/>
      <c r="O93" s="79"/>
      <c r="P93" s="49"/>
      <c r="Q93" s="49"/>
      <c r="R93" s="80"/>
      <c r="S93" s="80"/>
      <c r="T93" s="80"/>
      <c r="U93" s="80"/>
      <c r="V93" s="80"/>
      <c r="W93" s="77"/>
      <c r="X93" s="49"/>
      <c r="Y93" s="49"/>
      <c r="Z93" s="122"/>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43"/>
      <c r="BF93" s="43"/>
      <c r="BG93" s="43"/>
      <c r="BH93" s="43"/>
      <c r="BI93" s="43"/>
      <c r="BJ93" s="43"/>
      <c r="BK93" s="43"/>
      <c r="BL93" s="43"/>
      <c r="BM93" s="43"/>
      <c r="BN93" s="43"/>
      <c r="BO93" s="43"/>
      <c r="BP93" s="43"/>
      <c r="BQ93" s="43"/>
      <c r="BR93" s="43"/>
      <c r="BS93" s="43"/>
      <c r="BT93" s="43"/>
      <c r="BU93" s="43"/>
      <c r="BV93" s="43"/>
      <c r="BW93" s="43"/>
      <c r="BX93" s="43"/>
      <c r="BY93" s="43"/>
      <c r="BZ93" s="43"/>
      <c r="CA93" s="43"/>
      <c r="CB93" s="43"/>
      <c r="CC93" s="43"/>
      <c r="CD93" s="43"/>
      <c r="CE93" s="43"/>
      <c r="CF93" s="43"/>
      <c r="CG93" s="43"/>
      <c r="CH93" s="43"/>
      <c r="CI93" s="43"/>
      <c r="CJ93" s="43"/>
      <c r="CK93" s="43"/>
      <c r="CL93" s="43"/>
      <c r="CM93" s="43"/>
      <c r="CN93" s="43"/>
      <c r="CO93" s="43"/>
      <c r="CP93" s="43"/>
      <c r="CQ93" s="43"/>
      <c r="CR93" s="43"/>
      <c r="CS93" s="43"/>
      <c r="CT93" s="43"/>
      <c r="CU93" s="43"/>
      <c r="CV93" s="43"/>
      <c r="CW93" s="43"/>
      <c r="CX93" s="43"/>
      <c r="CY93" s="43"/>
      <c r="CZ93" s="43"/>
      <c r="DA93" s="43"/>
      <c r="DB93" s="43"/>
      <c r="DC93" s="43"/>
      <c r="DD93" s="43"/>
      <c r="DE93" s="43"/>
      <c r="DF93" s="43"/>
      <c r="DG93" s="43"/>
      <c r="DH93" s="43"/>
      <c r="DI93" s="43"/>
      <c r="DJ93" s="43"/>
      <c r="DK93" s="43"/>
      <c r="DL93" s="43"/>
      <c r="DM93" s="43"/>
      <c r="DN93" s="43"/>
      <c r="DO93" s="43"/>
      <c r="DP93" s="43"/>
      <c r="DQ93" s="43"/>
      <c r="DR93" s="43"/>
      <c r="DS93" s="43"/>
      <c r="DT93" s="43"/>
      <c r="DU93" s="43"/>
      <c r="DV93" s="43"/>
      <c r="DW93" s="43"/>
      <c r="DX93" s="43"/>
      <c r="DY93" s="43"/>
      <c r="DZ93" s="43"/>
      <c r="EA93" s="43"/>
      <c r="EB93" s="43"/>
      <c r="EC93" s="43"/>
      <c r="ED93" s="43"/>
      <c r="EE93" s="43"/>
      <c r="EF93" s="43"/>
      <c r="EG93" s="43"/>
      <c r="EH93" s="43"/>
      <c r="EI93" s="43"/>
      <c r="EJ93" s="43"/>
    </row>
    <row r="94" spans="1:140" s="44" customFormat="1" ht="12" customHeight="1" thickBot="1" x14ac:dyDescent="0.3">
      <c r="A94" s="145"/>
      <c r="B94" s="148"/>
      <c r="C94" s="88" t="str">
        <f t="shared" ref="C94" si="231">IF(AND(B89="ACROB",$C$5="DUETO"),"ACROB_C","")</f>
        <v/>
      </c>
      <c r="D94" s="98"/>
      <c r="E94" s="55" t="s">
        <v>1170</v>
      </c>
      <c r="F94" s="81"/>
      <c r="G94" s="82"/>
      <c r="H94" s="83"/>
      <c r="I94" s="50"/>
      <c r="J94" s="50"/>
      <c r="K94" s="50"/>
      <c r="L94" s="50"/>
      <c r="M94" s="50"/>
      <c r="N94" s="50"/>
      <c r="O94" s="84"/>
      <c r="P94" s="49"/>
      <c r="Q94" s="49"/>
      <c r="R94" s="50"/>
      <c r="S94" s="50"/>
      <c r="T94" s="50"/>
      <c r="U94" s="50"/>
      <c r="V94" s="50"/>
      <c r="W94" s="84"/>
      <c r="X94" s="50"/>
      <c r="Y94" s="50"/>
      <c r="Z94" s="123"/>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c r="CL94" s="43"/>
      <c r="CM94" s="43"/>
      <c r="CN94" s="43"/>
      <c r="CO94" s="43"/>
      <c r="CP94" s="43"/>
      <c r="CQ94" s="43"/>
      <c r="CR94" s="43"/>
      <c r="CS94" s="43"/>
      <c r="CT94" s="43"/>
      <c r="CU94" s="43"/>
      <c r="CV94" s="43"/>
      <c r="CW94" s="43"/>
      <c r="CX94" s="43"/>
      <c r="CY94" s="43"/>
      <c r="CZ94" s="43"/>
      <c r="DA94" s="43"/>
      <c r="DB94" s="43"/>
      <c r="DC94" s="43"/>
      <c r="DD94" s="43"/>
      <c r="DE94" s="43"/>
      <c r="DF94" s="43"/>
      <c r="DG94" s="43"/>
      <c r="DH94" s="43"/>
      <c r="DI94" s="43"/>
      <c r="DJ94" s="43"/>
      <c r="DK94" s="43"/>
      <c r="DL94" s="43"/>
      <c r="DM94" s="43"/>
      <c r="DN94" s="43"/>
      <c r="DO94" s="43"/>
      <c r="DP94" s="43"/>
      <c r="DQ94" s="43"/>
      <c r="DR94" s="43"/>
      <c r="DS94" s="43"/>
      <c r="DT94" s="43"/>
      <c r="DU94" s="43"/>
      <c r="DV94" s="43"/>
      <c r="DW94" s="43"/>
      <c r="DX94" s="43"/>
      <c r="DY94" s="43"/>
      <c r="DZ94" s="43"/>
      <c r="EA94" s="43"/>
      <c r="EB94" s="43"/>
      <c r="EC94" s="43"/>
      <c r="ED94" s="43"/>
      <c r="EE94" s="43"/>
      <c r="EF94" s="43"/>
      <c r="EG94" s="43"/>
      <c r="EH94" s="43"/>
      <c r="EI94" s="43"/>
      <c r="EJ94" s="43"/>
    </row>
    <row r="95" spans="1:140" s="44" customFormat="1" ht="12" customHeight="1" x14ac:dyDescent="0.25">
      <c r="A95" s="143"/>
      <c r="B95" s="146"/>
      <c r="C95" s="141" t="str">
        <f>IF(B95="HYBRID",MOVIMENTOS!$A$8,IF(B95="ACROB",MOVIMENTOS!$E$8,""))</f>
        <v/>
      </c>
      <c r="D95" s="96"/>
      <c r="E95" s="156" t="s">
        <v>1642</v>
      </c>
      <c r="F95" s="158" t="str">
        <f t="shared" ref="F95:F126" si="232">IF(B95="HYBRID",0.5,IF(B95="TRE",0,""))</f>
        <v/>
      </c>
      <c r="G95" s="159"/>
      <c r="H95" s="39"/>
      <c r="I95" s="41"/>
      <c r="J95" s="41"/>
      <c r="K95" s="41"/>
      <c r="L95" s="41"/>
      <c r="M95" s="41"/>
      <c r="N95" s="41"/>
      <c r="O95" s="40"/>
      <c r="P95" s="68"/>
      <c r="Q95" s="103" t="str">
        <f>IF(B95="HYBRID",MOVIMENTOS!$G$8,"")</f>
        <v/>
      </c>
      <c r="R95" s="42"/>
      <c r="S95" s="41"/>
      <c r="T95" s="41"/>
      <c r="U95" s="41"/>
      <c r="V95" s="41"/>
      <c r="W95" s="40"/>
      <c r="X95" s="68"/>
      <c r="Y95" s="68"/>
      <c r="Z95" s="121">
        <f t="shared" ref="Z95" si="233">IF(E98="Faturização",Y98,IF(E98="",Y97,0))</f>
        <v>0</v>
      </c>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c r="CQ95" s="43"/>
      <c r="CR95" s="43"/>
      <c r="CS95" s="43"/>
      <c r="CT95" s="43"/>
      <c r="CU95" s="43"/>
      <c r="CV95" s="43"/>
      <c r="CW95" s="43"/>
      <c r="CX95" s="43"/>
      <c r="CY95" s="43"/>
      <c r="CZ95" s="43"/>
      <c r="DA95" s="43"/>
      <c r="DB95" s="43"/>
      <c r="DC95" s="43"/>
      <c r="DD95" s="43"/>
      <c r="DE95" s="43"/>
      <c r="DF95" s="43"/>
      <c r="DG95" s="43"/>
      <c r="DH95" s="43"/>
      <c r="DI95" s="43"/>
      <c r="DJ95" s="43"/>
      <c r="DK95" s="43"/>
      <c r="DL95" s="43"/>
      <c r="DM95" s="43"/>
      <c r="DN95" s="43"/>
      <c r="DO95" s="43"/>
      <c r="DP95" s="43"/>
      <c r="DQ95" s="43"/>
      <c r="DR95" s="43"/>
      <c r="DS95" s="43"/>
      <c r="DT95" s="43"/>
      <c r="DU95" s="43"/>
      <c r="DV95" s="43"/>
      <c r="DW95" s="43"/>
      <c r="DX95" s="43"/>
      <c r="DY95" s="43"/>
      <c r="DZ95" s="43"/>
      <c r="EA95" s="43"/>
      <c r="EB95" s="43"/>
      <c r="EC95" s="43"/>
      <c r="ED95" s="43"/>
      <c r="EE95" s="43"/>
      <c r="EF95" s="43"/>
      <c r="EG95" s="43"/>
      <c r="EH95" s="43"/>
      <c r="EI95" s="43"/>
      <c r="EJ95" s="43"/>
    </row>
    <row r="96" spans="1:140" s="44" customFormat="1" ht="12" customHeight="1" x14ac:dyDescent="0.25">
      <c r="A96" s="144"/>
      <c r="B96" s="147"/>
      <c r="C96" s="142"/>
      <c r="D96" s="97"/>
      <c r="E96" s="157"/>
      <c r="F96" s="160"/>
      <c r="G96" s="161"/>
      <c r="H96" s="45"/>
      <c r="I96" s="47"/>
      <c r="J96" s="47"/>
      <c r="K96" s="47"/>
      <c r="L96" s="47"/>
      <c r="M96" s="47"/>
      <c r="N96" s="47"/>
      <c r="O96" s="46"/>
      <c r="P96" s="34"/>
      <c r="Q96" s="104"/>
      <c r="R96" s="47"/>
      <c r="S96" s="47"/>
      <c r="T96" s="47"/>
      <c r="U96" s="47"/>
      <c r="V96" s="47"/>
      <c r="W96" s="47"/>
      <c r="X96" s="61"/>
      <c r="Y96" s="61"/>
      <c r="Z96" s="122"/>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43"/>
      <c r="BF96" s="43"/>
      <c r="BG96" s="43"/>
      <c r="BH96" s="43"/>
      <c r="BI96" s="43"/>
      <c r="BJ96" s="43"/>
      <c r="BK96" s="43"/>
      <c r="BL96" s="43"/>
      <c r="BM96" s="43"/>
      <c r="BN96" s="43"/>
      <c r="BO96" s="43"/>
      <c r="BP96" s="43"/>
      <c r="BQ96" s="43"/>
      <c r="BR96" s="43"/>
      <c r="BS96" s="43"/>
      <c r="BT96" s="43"/>
      <c r="BU96" s="43"/>
      <c r="BV96" s="43"/>
      <c r="BW96" s="43"/>
      <c r="BX96" s="43"/>
      <c r="BY96" s="43"/>
      <c r="BZ96" s="43"/>
      <c r="CA96" s="43"/>
      <c r="CB96" s="43"/>
      <c r="CC96" s="43"/>
      <c r="CD96" s="43"/>
      <c r="CE96" s="43"/>
      <c r="CF96" s="43"/>
      <c r="CG96" s="43"/>
      <c r="CH96" s="43"/>
      <c r="CI96" s="43"/>
      <c r="CJ96" s="43"/>
      <c r="CK96" s="43"/>
      <c r="CL96" s="43"/>
      <c r="CM96" s="43"/>
      <c r="CN96" s="43"/>
      <c r="CO96" s="43"/>
      <c r="CP96" s="43"/>
      <c r="CQ96" s="43"/>
      <c r="CR96" s="43"/>
      <c r="CS96" s="43"/>
      <c r="CT96" s="43"/>
      <c r="CU96" s="43"/>
      <c r="CV96" s="43"/>
      <c r="CW96" s="43"/>
      <c r="CX96" s="43"/>
      <c r="CY96" s="43"/>
      <c r="CZ96" s="43"/>
      <c r="DA96" s="43"/>
      <c r="DB96" s="43"/>
      <c r="DC96" s="43"/>
      <c r="DD96" s="43"/>
      <c r="DE96" s="43"/>
      <c r="DF96" s="43"/>
      <c r="DG96" s="43"/>
      <c r="DH96" s="43"/>
      <c r="DI96" s="43"/>
      <c r="DJ96" s="43"/>
      <c r="DK96" s="43"/>
      <c r="DL96" s="43"/>
      <c r="DM96" s="43"/>
      <c r="DN96" s="43"/>
      <c r="DO96" s="43"/>
      <c r="DP96" s="43"/>
      <c r="DQ96" s="43"/>
      <c r="DR96" s="43"/>
      <c r="DS96" s="43"/>
      <c r="DT96" s="43"/>
      <c r="DU96" s="43"/>
      <c r="DV96" s="43"/>
      <c r="DW96" s="43"/>
      <c r="DX96" s="43"/>
      <c r="DY96" s="43"/>
      <c r="DZ96" s="43"/>
      <c r="EA96" s="43"/>
      <c r="EB96" s="43"/>
      <c r="EC96" s="43"/>
      <c r="ED96" s="43"/>
      <c r="EE96" s="43"/>
      <c r="EF96" s="43"/>
      <c r="EG96" s="43"/>
      <c r="EH96" s="43"/>
      <c r="EI96" s="43"/>
      <c r="EJ96" s="43"/>
    </row>
    <row r="97" spans="1:140" s="44" customFormat="1" ht="12" customHeight="1" x14ac:dyDescent="0.3">
      <c r="A97" s="144"/>
      <c r="B97" s="147"/>
      <c r="C97" s="48" t="str">
        <f>IF(B95="HYBRID",MOVIMENTOS!$P$8,"")</f>
        <v/>
      </c>
      <c r="D97" s="97"/>
      <c r="E97" s="58" t="s">
        <v>1170</v>
      </c>
      <c r="F97" s="32"/>
      <c r="G97" s="33"/>
      <c r="H97" s="58">
        <f t="shared" ref="H97:H160" si="234">IF(OR(IFERROR(AC97,TRUE)=TRUE,IFERROR(AK97,TRUE)=TRUE)=TRUE,0,IF(AC97=0,AK97,AC97))</f>
        <v>0</v>
      </c>
      <c r="I97" s="58">
        <f t="shared" ref="I97:I128" si="235">IF(OR(IFERROR(AD97,TRUE)=TRUE,IFERROR(AL97,TRUE)=TRUE)=TRUE,0,IF(AD97=0,AL97,AD97))</f>
        <v>0</v>
      </c>
      <c r="J97" s="58">
        <f t="shared" ref="J97:J160" si="236">IF(OR(IFERROR(AE97,TRUE)=TRUE,IFERROR(AM97,TRUE)=TRUE)=TRUE,0,IF(AE97=0,AM97,AE97))</f>
        <v>0</v>
      </c>
      <c r="K97" s="58">
        <f t="shared" ref="K97:K160" si="237">IF(OR(IFERROR(AF97,TRUE)=TRUE,IFERROR(AN97,TRUE)=TRUE)=TRUE,0,IF(AF97=0,AN97,AF97))</f>
        <v>0</v>
      </c>
      <c r="L97" s="58">
        <f t="shared" ref="L97:L160" si="238">IF(OR(IFERROR(AG97,TRUE)=TRUE,IFERROR(AO97,TRUE)=TRUE)=TRUE,0,IF(AG97=0,AO97,AG97))</f>
        <v>0</v>
      </c>
      <c r="M97" s="58">
        <f t="shared" ref="M97:M160" si="239">IF(OR(IFERROR(AH97,TRUE)=TRUE,IFERROR(AP97,TRUE)=TRUE)=TRUE,0,IF(AH97=0,AP97,AH97))</f>
        <v>0</v>
      </c>
      <c r="N97" s="58">
        <f t="shared" ref="N97:N160" si="240">IF(OR(IFERROR(AI97,TRUE)=TRUE,IFERROR(AQ97,TRUE)=TRUE)=TRUE,0,IF(AI97=0,AQ97,AI97))</f>
        <v>0</v>
      </c>
      <c r="O97" s="58">
        <f t="shared" ref="O97:O160" si="241">IF(OR(IFERROR(AJ97,TRUE)=TRUE,IFERROR(AR97,TRUE)=TRUE)=TRUE,0,IF(AJ97=0,AR97,AJ97))</f>
        <v>0</v>
      </c>
      <c r="P97" s="34">
        <f t="shared" ref="P97" si="242">SUM(H97:O97)</f>
        <v>0</v>
      </c>
      <c r="Q97" s="34" t="str">
        <f t="shared" ref="Q97:Q128" si="243">C97</f>
        <v/>
      </c>
      <c r="R97" s="34">
        <f>IF(R96=MOVIMENTOS!$A$53,MOVIMENTOS!$A$54,IF(R96=MOVIMENTOS!$B$53,MOVIMENTOS!$B$54,IF(R96=MOVIMENTOS!$C$53,MOVIMENTOS!$C$54,IF(R96=MOVIMENTOS!$D$53,MOVIMENTOS!$D$54,IF(R96=MOVIMENTOS!$E$53,MOVIMENTOS!$E$54,IF(R96=MOVIMENTOS!$F$53,MOVIMENTOS!$F$54,IF(R96=MOVIMENTOS!$G$53,MOVIMENTOS!$G$54,IF(R96=MOVIMENTOS!$I$53,MOVIMENTOS!$I$54,IF(R96=MOVIMENTOS!$J$53,MOVIMENTOS!$J$54,IF(R96=MOVIMENTOS!$K$53,MOVIMENTOS!$K$54,IF(R96=MOVIMENTOS!$L$53,MOVIMENTOS!$L$54,IF(R96=MOVIMENTOS!$M$53,MOVIMENTOS!$M$54,IF(R96=MOVIMENTOS!$N$53,MOVIMENTOS!$N$54,IF(R96=MOVIMENTOS!$O$53,MOVIMENTOS!$O$54,IF(R96=MOVIMENTOS!$P$53,MOVIMENTOS!$P$54,IF(R96=MOVIMENTOS!$Q$53,MOVIMENTOS!$Q$54,IF(R96=MOVIMENTOS!$R$53,MOVIMENTOS!$R$54,IF(R96=MOVIMENTOS!$S$53,MOVIMENTOS!$S$54,IF(R96=MOVIMENTOS!$T$53,MOVIMENTOS!$T$54,0)))))))))))))))))))</f>
        <v>0</v>
      </c>
      <c r="S97" s="34">
        <f>IF(S96=MOVIMENTOS!$A$53,MOVIMENTOS!$A$54,IF(S96=MOVIMENTOS!$B$53,MOVIMENTOS!$B$54,IF(S96=MOVIMENTOS!$C$53,MOVIMENTOS!$C$54,IF(S96=MOVIMENTOS!$D$53,MOVIMENTOS!$D$54,IF(S96=MOVIMENTOS!$E$53,MOVIMENTOS!$E$54,IF(S96=MOVIMENTOS!$F$53,MOVIMENTOS!$F$54,IF(S96=MOVIMENTOS!$G$53,MOVIMENTOS!$G$54,IF(S96=MOVIMENTOS!$I$53,MOVIMENTOS!$I$54,IF(S96=MOVIMENTOS!$J$53,MOVIMENTOS!$J$54,IF(S96=MOVIMENTOS!$K$53,MOVIMENTOS!$K$54,IF(S96=MOVIMENTOS!$L$53,MOVIMENTOS!$L$54,IF(S96=MOVIMENTOS!$M$53,MOVIMENTOS!$M$54,IF(S96=MOVIMENTOS!$N$53,MOVIMENTOS!$N$54,IF(S96=MOVIMENTOS!$O$53,MOVIMENTOS!$O$54,IF(S96=MOVIMENTOS!$P$53,MOVIMENTOS!$P$54,IF(S96=MOVIMENTOS!$Q$53,MOVIMENTOS!$Q$54,IF(S96=MOVIMENTOS!$R$53,MOVIMENTOS!$R$54,IF(S96=MOVIMENTOS!$S$53,MOVIMENTOS!$S$54,IF(S96=MOVIMENTOS!$T$53,MOVIMENTOS!$T$54,0)))))))))))))))))))</f>
        <v>0</v>
      </c>
      <c r="T97" s="34">
        <f>IF(T96=MOVIMENTOS!$A$53,MOVIMENTOS!$A$54,IF(T96=MOVIMENTOS!$B$53,MOVIMENTOS!$B$54,IF(T96=MOVIMENTOS!$C$53,MOVIMENTOS!$C$54,IF(T96=MOVIMENTOS!$D$53,MOVIMENTOS!$D$54,IF(T96=MOVIMENTOS!$E$53,MOVIMENTOS!$E$54,IF(T96=MOVIMENTOS!$F$53,MOVIMENTOS!$F$54,IF(T96=MOVIMENTOS!$G$53,MOVIMENTOS!$G$54,IF(T96=MOVIMENTOS!$I$53,MOVIMENTOS!$I$54,IF(T96=MOVIMENTOS!$J$53,MOVIMENTOS!$J$54,IF(T96=MOVIMENTOS!$K$53,MOVIMENTOS!$K$54,IF(T96=MOVIMENTOS!$L$53,MOVIMENTOS!$L$54,IF(T96=MOVIMENTOS!$M$53,MOVIMENTOS!$M$54,IF(T96=MOVIMENTOS!$N$53,MOVIMENTOS!$N$54,IF(T96=MOVIMENTOS!$O$53,MOVIMENTOS!$O$54,IF(T96=MOVIMENTOS!$P$53,MOVIMENTOS!$P$54,IF(T96=MOVIMENTOS!$Q$53,MOVIMENTOS!$Q$54,IF(T96=MOVIMENTOS!$R$53,MOVIMENTOS!$R$54,IF(T96=MOVIMENTOS!$S$53,MOVIMENTOS!$S$54,IF(T96=MOVIMENTOS!$T$53,MOVIMENTOS!$T$54,0)))))))))))))))))))</f>
        <v>0</v>
      </c>
      <c r="U97" s="34">
        <f>IF(U96=MOVIMENTOS!$A$53,MOVIMENTOS!$A$54,IF(U96=MOVIMENTOS!$B$53,MOVIMENTOS!$B$54,IF(U96=MOVIMENTOS!$C$53,MOVIMENTOS!$C$54,IF(U96=MOVIMENTOS!$D$53,MOVIMENTOS!$D$54,IF(U96=MOVIMENTOS!$E$53,MOVIMENTOS!$E$54,IF(U96=MOVIMENTOS!$F$53,MOVIMENTOS!$F$54,IF(U96=MOVIMENTOS!$G$53,MOVIMENTOS!$G$54,IF(U96=MOVIMENTOS!$I$53,MOVIMENTOS!$I$54,IF(U96=MOVIMENTOS!$J$53,MOVIMENTOS!$J$54,IF(U96=MOVIMENTOS!$K$53,MOVIMENTOS!$K$54,IF(U96=MOVIMENTOS!$L$53,MOVIMENTOS!$L$54,IF(U96=MOVIMENTOS!$M$53,MOVIMENTOS!$M$54,IF(U96=MOVIMENTOS!$N$53,MOVIMENTOS!$N$54,IF(U96=MOVIMENTOS!$O$53,MOVIMENTOS!$O$54,IF(U96=MOVIMENTOS!$P$53,MOVIMENTOS!$P$54,IF(U96=MOVIMENTOS!$Q$53,MOVIMENTOS!$Q$54,IF(U96=MOVIMENTOS!$R$53,MOVIMENTOS!$R$54,IF(U96=MOVIMENTOS!$S$53,MOVIMENTOS!$S$54,IF(U96=MOVIMENTOS!$T$53,MOVIMENTOS!$T$54,0)))))))))))))))))))</f>
        <v>0</v>
      </c>
      <c r="V97" s="34">
        <f>IF(V96=MOVIMENTOS!$A$53,MOVIMENTOS!$A$54,IF(V96=MOVIMENTOS!$B$53,MOVIMENTOS!$B$54,IF(V96=MOVIMENTOS!$C$53,MOVIMENTOS!$C$54,IF(V96=MOVIMENTOS!$D$53,MOVIMENTOS!$D$54,IF(V96=MOVIMENTOS!$E$53,MOVIMENTOS!$E$54,IF(V96=MOVIMENTOS!$F$53,MOVIMENTOS!$F$54,IF(V96=MOVIMENTOS!$G$53,MOVIMENTOS!$G$54,IF(V96=MOVIMENTOS!$I$53,MOVIMENTOS!$I$54,IF(V96=MOVIMENTOS!$J$53,MOVIMENTOS!$J$54,IF(V96=MOVIMENTOS!$K$53,MOVIMENTOS!$K$54,IF(V96=MOVIMENTOS!$L$53,MOVIMENTOS!$L$54,IF(V96=MOVIMENTOS!$M$53,MOVIMENTOS!$M$54,IF(V96=MOVIMENTOS!$N$53,MOVIMENTOS!$N$54,IF(V96=MOVIMENTOS!$O$53,MOVIMENTOS!$O$54,IF(V96=MOVIMENTOS!$P$53,MOVIMENTOS!$P$54,IF(V96=MOVIMENTOS!$Q$53,MOVIMENTOS!$Q$54,IF(V96=MOVIMENTOS!$R$53,MOVIMENTOS!$R$54,IF(V96=MOVIMENTOS!$S$53,MOVIMENTOS!$S$54,IF(V96=MOVIMENTOS!$T$53,MOVIMENTOS!$T$54,0)))))))))))))))))))</f>
        <v>0</v>
      </c>
      <c r="W97" s="34">
        <f>IF(W96=MOVIMENTOS!$A$53,MOVIMENTOS!$A$54,IF(W96=MOVIMENTOS!$B$53,MOVIMENTOS!$B$54,IF(W96=MOVIMENTOS!$C$53,MOVIMENTOS!$C$54,IF(W96=MOVIMENTOS!$D$53,MOVIMENTOS!$D$54,IF(W96=MOVIMENTOS!$E$53,MOVIMENTOS!$E$54,IF(W96=MOVIMENTOS!$F$53,MOVIMENTOS!$F$54,IF(W96=MOVIMENTOS!$G$53,MOVIMENTOS!$G$54,IF(W96=MOVIMENTOS!$I$53,MOVIMENTOS!$I$54,IF(W96=MOVIMENTOS!$J$53,MOVIMENTOS!$J$54,IF(W96=MOVIMENTOS!$K$53,MOVIMENTOS!$K$54,IF(W96=MOVIMENTOS!$L$53,MOVIMENTOS!$L$54,IF(W96=MOVIMENTOS!$M$53,MOVIMENTOS!$M$54,IF(W96=MOVIMENTOS!$N$53,MOVIMENTOS!$N$54,IF(W96=MOVIMENTOS!$O$53,MOVIMENTOS!$O$54,IF(W96=MOVIMENTOS!$P$53,MOVIMENTOS!$P$54,IF(W96=MOVIMENTOS!$Q$53,MOVIMENTOS!$Q$54,IF(W96=MOVIMENTOS!$R$53,MOVIMENTOS!$R$54,IF(W96=MOVIMENTOS!$S$53,MOVIMENTOS!$S$54,IF(W96=MOVIMENTOS!$T$53,MOVIMENTOS!$T$54,0)))))))))))))))))))</f>
        <v>0</v>
      </c>
      <c r="X97" s="91">
        <f>IF(X96=MOVIMENTOS!$A$53,MOVIMENTOS!$A$54,IF(X96=MOVIMENTOS!$B$53,MOVIMENTOS!$B$54,IF(X96=MOVIMENTOS!$C$53,MOVIMENTOS!$C$54,IF(X96=MOVIMENTOS!$D$53,MOVIMENTOS!$D$54,IF(X96=MOVIMENTOS!$E$53,MOVIMENTOS!$E$54,IF(X96=MOVIMENTOS!$F$53,MOVIMENTOS!$F$54,IF(X96=MOVIMENTOS!$G$53,MOVIMENTOS!$G$54,IF(X96=MOVIMENTOS!$I$53,MOVIMENTOS!$I$54,IF(X96=MOVIMENTOS!$J$53,MOVIMENTOS!$J$54,IF(X96=MOVIMENTOS!$K$53,MOVIMENTOS!$K$54,IF(X96=MOVIMENTOS!$L$53,MOVIMENTOS!$L$54,IF(X96=MOVIMENTOS!$M$53,MOVIMENTOS!$M$54,IF(X96=MOVIMENTOS!$N$53,MOVIMENTOS!$N$54,IF(X96=MOVIMENTOS!$O$53,MOVIMENTOS!$O$54,IF(X96=MOVIMENTOS!$P$53,MOVIMENTOS!$P$54,IF(X96=MOVIMENTOS!$Q$53,MOVIMENTOS!$Q$54,IF(X96=MOVIMENTOS!$R$53,MOVIMENTOS!$R$54,IF(X96=MOVIMENTOS!$S$53,MOVIMENTOS!$S$54,IF(X96=MOVIMENTOS!$T$53,MOVIMENTOS!$T$54,0)))))))))))))))))))</f>
        <v>0</v>
      </c>
      <c r="Y97" s="71">
        <f t="shared" ref="Y97" si="244">P97+X97+SUM(F100:W100)</f>
        <v>0</v>
      </c>
      <c r="Z97" s="122"/>
      <c r="AA97" s="69"/>
      <c r="AB97" s="61"/>
      <c r="AC97" s="62">
        <f>IF(B95="HYBRID",HLOOKUP(H96,MOVIMENTOS!$A$38:$AQ$39,2,0),0)</f>
        <v>0</v>
      </c>
      <c r="AD97" s="62">
        <f>IF(B95="HYBRID",HLOOKUP(I96,MOVIMENTOS!$A$38:$AQ$39,2,0),0)</f>
        <v>0</v>
      </c>
      <c r="AE97" s="62">
        <f>IF(B95="HYBRID",HLOOKUP(J96,MOVIMENTOS!$A$38:$AQ$39,2,0),0)</f>
        <v>0</v>
      </c>
      <c r="AF97" s="62">
        <f>IF(B95="HYBRID",HLOOKUP(K96,MOVIMENTOS!$A$38:$AQ$39,2,0),0)</f>
        <v>0</v>
      </c>
      <c r="AG97" s="62">
        <f>IF(B95="HYBRID",HLOOKUP(L96,MOVIMENTOS!$A$38:$AQ$39,2,0),0)</f>
        <v>0</v>
      </c>
      <c r="AH97" s="62">
        <f>IF(B95="HYBRID",HLOOKUP(M96,MOVIMENTOS!$A$38:$AQ$39,2,0),0)</f>
        <v>0</v>
      </c>
      <c r="AI97" s="62">
        <f>IF(B95="HYBRID",HLOOKUP(N96,MOVIMENTOS!$A$38:$AQ$39,2,0),0)</f>
        <v>0</v>
      </c>
      <c r="AJ97" s="62">
        <f>IF(B95="HYBRID",HLOOKUP(O96,MOVIMENTOS!$A$38:$AQ$39,2,0),0)</f>
        <v>0</v>
      </c>
      <c r="AK97" s="63">
        <f>IF(B95="TRE",HLOOKUP(H96,MOVIMENTOS!$A$57:$K$60,VLOOKUP($C$4,MOVIMENTOS!$A$63:$B$65,2,0),TRUE),0)</f>
        <v>0</v>
      </c>
      <c r="AL97" s="63">
        <f>IF(B95="TRE",HLOOKUP(I96,MOVIMENTOS!$A$57:$K$60,VLOOKUP($C$4,MOVIMENTOS!$A$63:$B$65,2,0),TRUE),0)</f>
        <v>0</v>
      </c>
      <c r="AM97" s="63">
        <f>IF(B95="TRE",HLOOKUP(J96,MOVIMENTOS!$A$57:$K$60,VLOOKUP($C$4,MOVIMENTOS!$A$63:$B$65,2,0),TRUE),0)</f>
        <v>0</v>
      </c>
      <c r="AN97" s="63">
        <f>IF(B95="TRE",HLOOKUP(K96,MOVIMENTOS!$A$57:$K$60,VLOOKUP($C$4,MOVIMENTOS!$A$63:$B$65,2,0),TRUE),0)</f>
        <v>0</v>
      </c>
      <c r="AO97" s="63">
        <f>IF(B95="TRE",HLOOKUP(N96,MOVIMENTOS!$A$57:$K$60,VLOOKUP($C$4,MOVIMENTOS!$A$63:$B$65,2,0),TRUE),0)</f>
        <v>0</v>
      </c>
      <c r="AP97" s="63">
        <f>IF(B95="TRE",HLOOKUP(O96,MOVIMENTOS!$A$57:$K$60,VLOOKUP($C$4,MOVIMENTOS!$A$63:$B$65,2,0),TRUE),0)</f>
        <v>0</v>
      </c>
      <c r="AQ97" s="63">
        <f>IF(C95="TRE",HLOOKUP(Q96,MOVIMENTOS!$A$57:$K$60,VLOOKUP($C$4,MOVIMENTOS!$A$63:$B$65,2,0),TRUE),0)</f>
        <v>0</v>
      </c>
      <c r="AR97" s="63">
        <f>IF(D95="TRE",HLOOKUP(R96,MOVIMENTOS!$A$57:$K$60,VLOOKUP($C$4,MOVIMENTOS!$A$63:$B$65,2,0),TRUE),0)</f>
        <v>0</v>
      </c>
      <c r="AS97" s="72" t="s">
        <v>1592</v>
      </c>
      <c r="AT97" s="61"/>
      <c r="AU97" s="61"/>
      <c r="AV97" s="61"/>
      <c r="AW97" s="61"/>
      <c r="AX97" s="61"/>
      <c r="AY97" s="61"/>
      <c r="AZ97" s="61"/>
      <c r="BA97" s="61"/>
      <c r="BB97" s="61"/>
      <c r="BC97" s="61"/>
      <c r="BD97" s="61"/>
      <c r="BE97" s="43"/>
      <c r="BF97" s="43"/>
      <c r="BG97" s="43"/>
      <c r="BH97" s="43"/>
      <c r="BI97" s="43"/>
      <c r="BJ97" s="43"/>
      <c r="BK97" s="43"/>
      <c r="BL97" s="43"/>
      <c r="BM97" s="43"/>
      <c r="BN97" s="43"/>
      <c r="BO97" s="43"/>
      <c r="BP97" s="43"/>
      <c r="BQ97" s="43"/>
      <c r="BR97" s="43"/>
      <c r="BS97" s="43"/>
      <c r="BT97" s="43"/>
      <c r="BU97" s="43"/>
      <c r="BV97" s="43"/>
      <c r="BW97" s="43"/>
      <c r="BX97" s="43"/>
      <c r="BY97" s="43"/>
      <c r="BZ97" s="43"/>
      <c r="CA97" s="43"/>
      <c r="CB97" s="43"/>
      <c r="CC97" s="43"/>
      <c r="CD97" s="43"/>
      <c r="CE97" s="43"/>
      <c r="CF97" s="43"/>
      <c r="CG97" s="43"/>
      <c r="CH97" s="43"/>
      <c r="CI97" s="43"/>
      <c r="CJ97" s="43"/>
      <c r="CK97" s="43"/>
      <c r="CL97" s="43"/>
      <c r="CM97" s="43"/>
      <c r="CN97" s="43"/>
      <c r="CO97" s="43"/>
      <c r="CP97" s="43"/>
      <c r="CQ97" s="43"/>
      <c r="CR97" s="43"/>
      <c r="CS97" s="43"/>
      <c r="CT97" s="43"/>
      <c r="CU97" s="43"/>
      <c r="CV97" s="43"/>
      <c r="CW97" s="43"/>
      <c r="CX97" s="43"/>
      <c r="CY97" s="43"/>
      <c r="CZ97" s="43"/>
      <c r="DA97" s="43"/>
      <c r="DB97" s="43"/>
      <c r="DC97" s="43"/>
      <c r="DD97" s="43"/>
      <c r="DE97" s="43"/>
      <c r="DF97" s="43"/>
      <c r="DG97" s="43"/>
      <c r="DH97" s="43"/>
      <c r="DI97" s="43"/>
      <c r="DJ97" s="43"/>
      <c r="DK97" s="43"/>
      <c r="DL97" s="43"/>
      <c r="DM97" s="43"/>
      <c r="DN97" s="43"/>
      <c r="DO97" s="43"/>
      <c r="DP97" s="43"/>
      <c r="DQ97" s="43"/>
      <c r="DR97" s="43"/>
      <c r="DS97" s="43"/>
      <c r="DT97" s="43"/>
      <c r="DU97" s="43"/>
      <c r="DV97" s="43"/>
      <c r="DW97" s="43"/>
      <c r="DX97" s="43"/>
      <c r="DY97" s="43"/>
      <c r="DZ97" s="43"/>
      <c r="EA97" s="43"/>
      <c r="EB97" s="43"/>
      <c r="EC97" s="43"/>
      <c r="ED97" s="43"/>
      <c r="EE97" s="43"/>
      <c r="EF97" s="43"/>
      <c r="EG97" s="43"/>
      <c r="EH97" s="43"/>
      <c r="EI97" s="43"/>
      <c r="EJ97" s="43"/>
    </row>
    <row r="98" spans="1:140" s="44" customFormat="1" ht="24" customHeight="1" x14ac:dyDescent="0.25">
      <c r="A98" s="144"/>
      <c r="B98" s="147"/>
      <c r="C98" s="43" t="str">
        <f t="shared" ref="C98:C129" si="245">IF($C$4="Duet","Faturização",IF($C$4="Duet Mix","Faturização",IF($C$4="team","Faturização",IF($C$4="Combi","Faturização",""))))</f>
        <v/>
      </c>
      <c r="D98" s="97"/>
      <c r="E98" s="58" t="str">
        <f t="shared" ref="E98" si="246">IF(AND(C98="Faturização",B95="Hybrid"),"Faturização","")</f>
        <v/>
      </c>
      <c r="F98" s="149" t="s">
        <v>1617</v>
      </c>
      <c r="G98" s="150"/>
      <c r="H98" s="74"/>
      <c r="I98" s="75"/>
      <c r="J98" s="75"/>
      <c r="K98" s="75"/>
      <c r="L98" s="75"/>
      <c r="M98" s="75"/>
      <c r="N98" s="75"/>
      <c r="O98" s="76"/>
      <c r="P98" s="61">
        <f t="shared" ref="P98" si="247">(H97*H98)+(I97*I98)+(J97*J98)+(K97*K98)+(L97*L98)+(M97*M98)+(N97*N98)+(O97*O98)</f>
        <v>0</v>
      </c>
      <c r="Q98" s="61"/>
      <c r="R98" s="43"/>
      <c r="S98" s="43"/>
      <c r="T98" s="43"/>
      <c r="U98" s="43"/>
      <c r="V98" s="43"/>
      <c r="W98" s="43"/>
      <c r="X98" s="70">
        <f t="shared" ref="X98" si="248">(R97*R98)+(S97*S98)+(T97*T98)+(U97*U98)+(V97*V98)+(W97*W98)</f>
        <v>0</v>
      </c>
      <c r="Y98" s="70">
        <f t="shared" ref="Y98" si="249">F97+G97+P98+X98+SUM(F101:W101)</f>
        <v>0</v>
      </c>
      <c r="Z98" s="122"/>
      <c r="AA98" s="61"/>
      <c r="AB98" s="61"/>
      <c r="AC98" s="62"/>
      <c r="AD98" s="62"/>
      <c r="AE98" s="62"/>
      <c r="AF98" s="62"/>
      <c r="AG98" s="62"/>
      <c r="AH98" s="62"/>
      <c r="AI98" s="62"/>
      <c r="AJ98" s="62"/>
      <c r="AK98" s="63"/>
      <c r="AL98" s="63"/>
      <c r="AM98" s="63"/>
      <c r="AN98" s="63"/>
      <c r="AO98" s="63"/>
      <c r="AP98" s="63"/>
      <c r="AQ98" s="63"/>
      <c r="AR98" s="63"/>
      <c r="AS98" s="70" t="s">
        <v>1593</v>
      </c>
      <c r="AT98" s="61"/>
      <c r="AU98" s="61"/>
      <c r="AV98" s="61"/>
      <c r="AW98" s="61"/>
      <c r="AX98" s="61"/>
      <c r="AY98" s="61"/>
      <c r="AZ98" s="61"/>
      <c r="BA98" s="61"/>
      <c r="BB98" s="61"/>
      <c r="BC98" s="61"/>
      <c r="BD98" s="61"/>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c r="CP98" s="43"/>
      <c r="CQ98" s="43"/>
      <c r="CR98" s="43"/>
      <c r="CS98" s="43"/>
      <c r="CT98" s="43"/>
      <c r="CU98" s="43"/>
      <c r="CV98" s="43"/>
      <c r="CW98" s="43"/>
      <c r="CX98" s="43"/>
      <c r="CY98" s="43"/>
      <c r="CZ98" s="43"/>
      <c r="DA98" s="43"/>
      <c r="DB98" s="43"/>
      <c r="DC98" s="43"/>
      <c r="DD98" s="43"/>
      <c r="DE98" s="43"/>
      <c r="DF98" s="43"/>
      <c r="DG98" s="43"/>
      <c r="DH98" s="43"/>
      <c r="DI98" s="43"/>
      <c r="DJ98" s="43"/>
      <c r="DK98" s="43"/>
      <c r="DL98" s="43"/>
      <c r="DM98" s="43"/>
      <c r="DN98" s="43"/>
      <c r="DO98" s="43"/>
      <c r="DP98" s="43"/>
      <c r="DQ98" s="43"/>
      <c r="DR98" s="43"/>
      <c r="DS98" s="43"/>
      <c r="DT98" s="43"/>
      <c r="DU98" s="43"/>
      <c r="DV98" s="43"/>
      <c r="DW98" s="43"/>
      <c r="DX98" s="43"/>
      <c r="DY98" s="43"/>
      <c r="DZ98" s="43"/>
      <c r="EA98" s="43"/>
      <c r="EB98" s="43"/>
      <c r="EC98" s="43"/>
      <c r="ED98" s="43"/>
      <c r="EE98" s="43"/>
      <c r="EF98" s="43"/>
      <c r="EG98" s="43"/>
      <c r="EH98" s="43"/>
      <c r="EI98" s="43"/>
      <c r="EJ98" s="43"/>
    </row>
    <row r="99" spans="1:140" s="44" customFormat="1" ht="12" customHeight="1" x14ac:dyDescent="0.25">
      <c r="A99" s="144"/>
      <c r="B99" s="147"/>
      <c r="C99" s="87" t="str">
        <f t="shared" ref="C99" si="250">IF(AND($B95="ACROB",$C$4="EQUIPA"),"ACROB_B",IF(AND($B95="ACROB",$C$4="combinado"),"ACROB_B",""))</f>
        <v/>
      </c>
      <c r="D99" s="97"/>
      <c r="E99" s="54" t="s">
        <v>66</v>
      </c>
      <c r="F99" s="85"/>
      <c r="G99" s="86" t="str">
        <f t="shared" ref="G99:G130" si="251">IF(C100="ACROB_C","ACRO-PAIR","")</f>
        <v/>
      </c>
      <c r="H99" s="78"/>
      <c r="I99" s="49"/>
      <c r="J99" s="49"/>
      <c r="K99" s="49"/>
      <c r="L99" s="49"/>
      <c r="M99" s="49"/>
      <c r="N99" s="49"/>
      <c r="O99" s="79"/>
      <c r="P99" s="49"/>
      <c r="Q99" s="49"/>
      <c r="R99" s="80"/>
      <c r="S99" s="80"/>
      <c r="T99" s="80"/>
      <c r="U99" s="80"/>
      <c r="V99" s="80"/>
      <c r="W99" s="77"/>
      <c r="X99" s="49"/>
      <c r="Y99" s="49"/>
      <c r="Z99" s="122"/>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c r="DA99" s="43"/>
      <c r="DB99" s="43"/>
      <c r="DC99" s="43"/>
      <c r="DD99" s="43"/>
      <c r="DE99" s="43"/>
      <c r="DF99" s="43"/>
      <c r="DG99" s="43"/>
      <c r="DH99" s="43"/>
      <c r="DI99" s="43"/>
      <c r="DJ99" s="43"/>
      <c r="DK99" s="43"/>
      <c r="DL99" s="43"/>
      <c r="DM99" s="43"/>
      <c r="DN99" s="43"/>
      <c r="DO99" s="43"/>
      <c r="DP99" s="43"/>
      <c r="DQ99" s="43"/>
      <c r="DR99" s="43"/>
      <c r="DS99" s="43"/>
      <c r="DT99" s="43"/>
      <c r="DU99" s="43"/>
      <c r="DV99" s="43"/>
      <c r="DW99" s="43"/>
      <c r="DX99" s="43"/>
      <c r="DY99" s="43"/>
      <c r="DZ99" s="43"/>
      <c r="EA99" s="43"/>
      <c r="EB99" s="43"/>
      <c r="EC99" s="43"/>
      <c r="ED99" s="43"/>
      <c r="EE99" s="43"/>
      <c r="EF99" s="43"/>
      <c r="EG99" s="43"/>
      <c r="EH99" s="43"/>
      <c r="EI99" s="43"/>
      <c r="EJ99" s="43"/>
    </row>
    <row r="100" spans="1:140" s="44" customFormat="1" ht="12" customHeight="1" thickBot="1" x14ac:dyDescent="0.3">
      <c r="A100" s="145"/>
      <c r="B100" s="148"/>
      <c r="C100" s="88" t="str">
        <f t="shared" ref="C100" si="252">IF(AND(B95="ACROB",$C$5="DUETO"),"ACROB_C","")</f>
        <v/>
      </c>
      <c r="D100" s="98"/>
      <c r="E100" s="55" t="s">
        <v>1170</v>
      </c>
      <c r="F100" s="81"/>
      <c r="G100" s="82"/>
      <c r="H100" s="83"/>
      <c r="I100" s="50"/>
      <c r="J100" s="50"/>
      <c r="K100" s="50"/>
      <c r="L100" s="50"/>
      <c r="M100" s="50"/>
      <c r="N100" s="50"/>
      <c r="O100" s="84"/>
      <c r="P100" s="49"/>
      <c r="Q100" s="49"/>
      <c r="R100" s="50"/>
      <c r="S100" s="50"/>
      <c r="T100" s="50"/>
      <c r="U100" s="50"/>
      <c r="V100" s="50"/>
      <c r="W100" s="84"/>
      <c r="X100" s="50"/>
      <c r="Y100" s="50"/>
      <c r="Z100" s="123"/>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c r="CL100" s="43"/>
      <c r="CM100" s="43"/>
      <c r="CN100" s="43"/>
      <c r="CO100" s="43"/>
      <c r="CP100" s="43"/>
      <c r="CQ100" s="43"/>
      <c r="CR100" s="43"/>
      <c r="CS100" s="43"/>
      <c r="CT100" s="43"/>
      <c r="CU100" s="43"/>
      <c r="CV100" s="43"/>
      <c r="CW100" s="43"/>
      <c r="CX100" s="43"/>
      <c r="CY100" s="43"/>
      <c r="CZ100" s="43"/>
      <c r="DA100" s="43"/>
      <c r="DB100" s="43"/>
      <c r="DC100" s="43"/>
      <c r="DD100" s="43"/>
      <c r="DE100" s="43"/>
      <c r="DF100" s="43"/>
      <c r="DG100" s="43"/>
      <c r="DH100" s="43"/>
      <c r="DI100" s="43"/>
      <c r="DJ100" s="43"/>
      <c r="DK100" s="43"/>
      <c r="DL100" s="43"/>
      <c r="DM100" s="43"/>
      <c r="DN100" s="43"/>
      <c r="DO100" s="43"/>
      <c r="DP100" s="43"/>
      <c r="DQ100" s="43"/>
      <c r="DR100" s="43"/>
      <c r="DS100" s="43"/>
      <c r="DT100" s="43"/>
      <c r="DU100" s="43"/>
      <c r="DV100" s="43"/>
      <c r="DW100" s="43"/>
      <c r="DX100" s="43"/>
      <c r="DY100" s="43"/>
      <c r="DZ100" s="43"/>
      <c r="EA100" s="43"/>
      <c r="EB100" s="43"/>
      <c r="EC100" s="43"/>
      <c r="ED100" s="43"/>
      <c r="EE100" s="43"/>
      <c r="EF100" s="43"/>
      <c r="EG100" s="43"/>
      <c r="EH100" s="43"/>
      <c r="EI100" s="43"/>
      <c r="EJ100" s="43"/>
    </row>
    <row r="101" spans="1:140" s="44" customFormat="1" ht="12" customHeight="1" x14ac:dyDescent="0.25">
      <c r="A101" s="143"/>
      <c r="B101" s="146"/>
      <c r="C101" s="141" t="str">
        <f>IF(B101="HYBRID",MOVIMENTOS!$A$8,IF(B101="ACROB",MOVIMENTOS!$E$8,""))</f>
        <v/>
      </c>
      <c r="D101" s="96"/>
      <c r="E101" s="156" t="s">
        <v>1642</v>
      </c>
      <c r="F101" s="158" t="str">
        <f t="shared" ref="F101:F132" si="253">IF(B101="HYBRID",0.5,IF(B101="TRE",0,""))</f>
        <v/>
      </c>
      <c r="G101" s="159"/>
      <c r="H101" s="39"/>
      <c r="I101" s="41"/>
      <c r="J101" s="41"/>
      <c r="K101" s="41"/>
      <c r="L101" s="41"/>
      <c r="M101" s="41"/>
      <c r="N101" s="41"/>
      <c r="O101" s="40"/>
      <c r="P101" s="68"/>
      <c r="Q101" s="103" t="str">
        <f>IF(B101="HYBRID",MOVIMENTOS!$G$8,"")</f>
        <v/>
      </c>
      <c r="R101" s="42"/>
      <c r="S101" s="41"/>
      <c r="T101" s="41"/>
      <c r="U101" s="41"/>
      <c r="V101" s="41"/>
      <c r="W101" s="40"/>
      <c r="X101" s="68"/>
      <c r="Y101" s="68"/>
      <c r="Z101" s="121">
        <f t="shared" ref="Z101" si="254">IF(E104="Faturização",Y104,IF(E104="",Y103,0))</f>
        <v>0</v>
      </c>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c r="CB101" s="43"/>
      <c r="CC101" s="43"/>
      <c r="CD101" s="43"/>
      <c r="CE101" s="43"/>
      <c r="CF101" s="43"/>
      <c r="CG101" s="43"/>
      <c r="CH101" s="43"/>
      <c r="CI101" s="43"/>
      <c r="CJ101" s="43"/>
      <c r="CK101" s="43"/>
      <c r="CL101" s="43"/>
      <c r="CM101" s="43"/>
      <c r="CN101" s="43"/>
      <c r="CO101" s="43"/>
      <c r="CP101" s="43"/>
      <c r="CQ101" s="43"/>
      <c r="CR101" s="43"/>
      <c r="CS101" s="43"/>
      <c r="CT101" s="43"/>
      <c r="CU101" s="43"/>
      <c r="CV101" s="43"/>
      <c r="CW101" s="43"/>
      <c r="CX101" s="43"/>
      <c r="CY101" s="43"/>
      <c r="CZ101" s="43"/>
      <c r="DA101" s="43"/>
      <c r="DB101" s="43"/>
      <c r="DC101" s="43"/>
      <c r="DD101" s="43"/>
      <c r="DE101" s="43"/>
      <c r="DF101" s="43"/>
      <c r="DG101" s="43"/>
      <c r="DH101" s="43"/>
      <c r="DI101" s="43"/>
      <c r="DJ101" s="43"/>
      <c r="DK101" s="43"/>
      <c r="DL101" s="43"/>
      <c r="DM101" s="43"/>
      <c r="DN101" s="43"/>
      <c r="DO101" s="43"/>
      <c r="DP101" s="43"/>
      <c r="DQ101" s="43"/>
      <c r="DR101" s="43"/>
      <c r="DS101" s="43"/>
      <c r="DT101" s="43"/>
      <c r="DU101" s="43"/>
      <c r="DV101" s="43"/>
      <c r="DW101" s="43"/>
      <c r="DX101" s="43"/>
      <c r="DY101" s="43"/>
      <c r="DZ101" s="43"/>
      <c r="EA101" s="43"/>
      <c r="EB101" s="43"/>
      <c r="EC101" s="43"/>
      <c r="ED101" s="43"/>
      <c r="EE101" s="43"/>
      <c r="EF101" s="43"/>
      <c r="EG101" s="43"/>
      <c r="EH101" s="43"/>
      <c r="EI101" s="43"/>
      <c r="EJ101" s="43"/>
    </row>
    <row r="102" spans="1:140" s="44" customFormat="1" ht="12" customHeight="1" x14ac:dyDescent="0.25">
      <c r="A102" s="144"/>
      <c r="B102" s="147"/>
      <c r="C102" s="142"/>
      <c r="D102" s="97"/>
      <c r="E102" s="157"/>
      <c r="F102" s="160"/>
      <c r="G102" s="161"/>
      <c r="H102" s="45"/>
      <c r="I102" s="47"/>
      <c r="J102" s="47"/>
      <c r="K102" s="47"/>
      <c r="L102" s="47"/>
      <c r="M102" s="47"/>
      <c r="N102" s="47"/>
      <c r="O102" s="46"/>
      <c r="P102" s="34"/>
      <c r="Q102" s="104"/>
      <c r="R102" s="47"/>
      <c r="S102" s="47"/>
      <c r="T102" s="47"/>
      <c r="U102" s="47"/>
      <c r="V102" s="47"/>
      <c r="W102" s="47"/>
      <c r="X102" s="61"/>
      <c r="Y102" s="61"/>
      <c r="Z102" s="122"/>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c r="CB102" s="43"/>
      <c r="CC102" s="43"/>
      <c r="CD102" s="43"/>
      <c r="CE102" s="43"/>
      <c r="CF102" s="43"/>
      <c r="CG102" s="43"/>
      <c r="CH102" s="43"/>
      <c r="CI102" s="43"/>
      <c r="CJ102" s="43"/>
      <c r="CK102" s="43"/>
      <c r="CL102" s="43"/>
      <c r="CM102" s="43"/>
      <c r="CN102" s="43"/>
      <c r="CO102" s="43"/>
      <c r="CP102" s="43"/>
      <c r="CQ102" s="43"/>
      <c r="CR102" s="43"/>
      <c r="CS102" s="43"/>
      <c r="CT102" s="43"/>
      <c r="CU102" s="43"/>
      <c r="CV102" s="43"/>
      <c r="CW102" s="43"/>
      <c r="CX102" s="43"/>
      <c r="CY102" s="43"/>
      <c r="CZ102" s="43"/>
      <c r="DA102" s="43"/>
      <c r="DB102" s="43"/>
      <c r="DC102" s="43"/>
      <c r="DD102" s="43"/>
      <c r="DE102" s="43"/>
      <c r="DF102" s="43"/>
      <c r="DG102" s="43"/>
      <c r="DH102" s="43"/>
      <c r="DI102" s="43"/>
      <c r="DJ102" s="43"/>
      <c r="DK102" s="43"/>
      <c r="DL102" s="43"/>
      <c r="DM102" s="43"/>
      <c r="DN102" s="43"/>
      <c r="DO102" s="43"/>
      <c r="DP102" s="43"/>
      <c r="DQ102" s="43"/>
      <c r="DR102" s="43"/>
      <c r="DS102" s="43"/>
      <c r="DT102" s="43"/>
      <c r="DU102" s="43"/>
      <c r="DV102" s="43"/>
      <c r="DW102" s="43"/>
      <c r="DX102" s="43"/>
      <c r="DY102" s="43"/>
      <c r="DZ102" s="43"/>
      <c r="EA102" s="43"/>
      <c r="EB102" s="43"/>
      <c r="EC102" s="43"/>
      <c r="ED102" s="43"/>
      <c r="EE102" s="43"/>
      <c r="EF102" s="43"/>
      <c r="EG102" s="43"/>
      <c r="EH102" s="43"/>
      <c r="EI102" s="43"/>
      <c r="EJ102" s="43"/>
    </row>
    <row r="103" spans="1:140" s="44" customFormat="1" ht="12" customHeight="1" x14ac:dyDescent="0.3">
      <c r="A103" s="144"/>
      <c r="B103" s="147"/>
      <c r="C103" s="48" t="str">
        <f>IF(B101="HYBRID",MOVIMENTOS!$P$8,"")</f>
        <v/>
      </c>
      <c r="D103" s="97"/>
      <c r="E103" s="58" t="s">
        <v>1170</v>
      </c>
      <c r="F103" s="32"/>
      <c r="G103" s="33"/>
      <c r="H103" s="58">
        <f t="shared" ref="H103:H166" si="255">IF(OR(IFERROR(AC103,TRUE)=TRUE,IFERROR(AK103,TRUE)=TRUE)=TRUE,0,IF(AC103=0,AK103,AC103))</f>
        <v>0</v>
      </c>
      <c r="I103" s="58">
        <f t="shared" ref="I103:I134" si="256">IF(OR(IFERROR(AD103,TRUE)=TRUE,IFERROR(AL103,TRUE)=TRUE)=TRUE,0,IF(AD103=0,AL103,AD103))</f>
        <v>0</v>
      </c>
      <c r="J103" s="58">
        <f t="shared" ref="J103:J166" si="257">IF(OR(IFERROR(AE103,TRUE)=TRUE,IFERROR(AM103,TRUE)=TRUE)=TRUE,0,IF(AE103=0,AM103,AE103))</f>
        <v>0</v>
      </c>
      <c r="K103" s="58">
        <f t="shared" ref="K103:K166" si="258">IF(OR(IFERROR(AF103,TRUE)=TRUE,IFERROR(AN103,TRUE)=TRUE)=TRUE,0,IF(AF103=0,AN103,AF103))</f>
        <v>0</v>
      </c>
      <c r="L103" s="58">
        <f t="shared" ref="L103:L166" si="259">IF(OR(IFERROR(AG103,TRUE)=TRUE,IFERROR(AO103,TRUE)=TRUE)=TRUE,0,IF(AG103=0,AO103,AG103))</f>
        <v>0</v>
      </c>
      <c r="M103" s="58">
        <f t="shared" ref="M103:M166" si="260">IF(OR(IFERROR(AH103,TRUE)=TRUE,IFERROR(AP103,TRUE)=TRUE)=TRUE,0,IF(AH103=0,AP103,AH103))</f>
        <v>0</v>
      </c>
      <c r="N103" s="58">
        <f t="shared" ref="N103:N166" si="261">IF(OR(IFERROR(AI103,TRUE)=TRUE,IFERROR(AQ103,TRUE)=TRUE)=TRUE,0,IF(AI103=0,AQ103,AI103))</f>
        <v>0</v>
      </c>
      <c r="O103" s="58">
        <f t="shared" ref="O103:O166" si="262">IF(OR(IFERROR(AJ103,TRUE)=TRUE,IFERROR(AR103,TRUE)=TRUE)=TRUE,0,IF(AJ103=0,AR103,AJ103))</f>
        <v>0</v>
      </c>
      <c r="P103" s="34">
        <f t="shared" ref="P103" si="263">SUM(H103:O103)</f>
        <v>0</v>
      </c>
      <c r="Q103" s="34" t="str">
        <f t="shared" ref="Q103:Q134" si="264">C103</f>
        <v/>
      </c>
      <c r="R103" s="34">
        <f>IF(R102=MOVIMENTOS!$A$53,MOVIMENTOS!$A$54,IF(R102=MOVIMENTOS!$B$53,MOVIMENTOS!$B$54,IF(R102=MOVIMENTOS!$C$53,MOVIMENTOS!$C$54,IF(R102=MOVIMENTOS!$D$53,MOVIMENTOS!$D$54,IF(R102=MOVIMENTOS!$E$53,MOVIMENTOS!$E$54,IF(R102=MOVIMENTOS!$F$53,MOVIMENTOS!$F$54,IF(R102=MOVIMENTOS!$G$53,MOVIMENTOS!$G$54,IF(R102=MOVIMENTOS!$I$53,MOVIMENTOS!$I$54,IF(R102=MOVIMENTOS!$J$53,MOVIMENTOS!$J$54,IF(R102=MOVIMENTOS!$K$53,MOVIMENTOS!$K$54,IF(R102=MOVIMENTOS!$L$53,MOVIMENTOS!$L$54,IF(R102=MOVIMENTOS!$M$53,MOVIMENTOS!$M$54,IF(R102=MOVIMENTOS!$N$53,MOVIMENTOS!$N$54,IF(R102=MOVIMENTOS!$O$53,MOVIMENTOS!$O$54,IF(R102=MOVIMENTOS!$P$53,MOVIMENTOS!$P$54,IF(R102=MOVIMENTOS!$Q$53,MOVIMENTOS!$Q$54,IF(R102=MOVIMENTOS!$R$53,MOVIMENTOS!$R$54,IF(R102=MOVIMENTOS!$S$53,MOVIMENTOS!$S$54,IF(R102=MOVIMENTOS!$T$53,MOVIMENTOS!$T$54,0)))))))))))))))))))</f>
        <v>0</v>
      </c>
      <c r="S103" s="34">
        <f>IF(S102=MOVIMENTOS!$A$53,MOVIMENTOS!$A$54,IF(S102=MOVIMENTOS!$B$53,MOVIMENTOS!$B$54,IF(S102=MOVIMENTOS!$C$53,MOVIMENTOS!$C$54,IF(S102=MOVIMENTOS!$D$53,MOVIMENTOS!$D$54,IF(S102=MOVIMENTOS!$E$53,MOVIMENTOS!$E$54,IF(S102=MOVIMENTOS!$F$53,MOVIMENTOS!$F$54,IF(S102=MOVIMENTOS!$G$53,MOVIMENTOS!$G$54,IF(S102=MOVIMENTOS!$I$53,MOVIMENTOS!$I$54,IF(S102=MOVIMENTOS!$J$53,MOVIMENTOS!$J$54,IF(S102=MOVIMENTOS!$K$53,MOVIMENTOS!$K$54,IF(S102=MOVIMENTOS!$L$53,MOVIMENTOS!$L$54,IF(S102=MOVIMENTOS!$M$53,MOVIMENTOS!$M$54,IF(S102=MOVIMENTOS!$N$53,MOVIMENTOS!$N$54,IF(S102=MOVIMENTOS!$O$53,MOVIMENTOS!$O$54,IF(S102=MOVIMENTOS!$P$53,MOVIMENTOS!$P$54,IF(S102=MOVIMENTOS!$Q$53,MOVIMENTOS!$Q$54,IF(S102=MOVIMENTOS!$R$53,MOVIMENTOS!$R$54,IF(S102=MOVIMENTOS!$S$53,MOVIMENTOS!$S$54,IF(S102=MOVIMENTOS!$T$53,MOVIMENTOS!$T$54,0)))))))))))))))))))</f>
        <v>0</v>
      </c>
      <c r="T103" s="34">
        <f>IF(T102=MOVIMENTOS!$A$53,MOVIMENTOS!$A$54,IF(T102=MOVIMENTOS!$B$53,MOVIMENTOS!$B$54,IF(T102=MOVIMENTOS!$C$53,MOVIMENTOS!$C$54,IF(T102=MOVIMENTOS!$D$53,MOVIMENTOS!$D$54,IF(T102=MOVIMENTOS!$E$53,MOVIMENTOS!$E$54,IF(T102=MOVIMENTOS!$F$53,MOVIMENTOS!$F$54,IF(T102=MOVIMENTOS!$G$53,MOVIMENTOS!$G$54,IF(T102=MOVIMENTOS!$I$53,MOVIMENTOS!$I$54,IF(T102=MOVIMENTOS!$J$53,MOVIMENTOS!$J$54,IF(T102=MOVIMENTOS!$K$53,MOVIMENTOS!$K$54,IF(T102=MOVIMENTOS!$L$53,MOVIMENTOS!$L$54,IF(T102=MOVIMENTOS!$M$53,MOVIMENTOS!$M$54,IF(T102=MOVIMENTOS!$N$53,MOVIMENTOS!$N$54,IF(T102=MOVIMENTOS!$O$53,MOVIMENTOS!$O$54,IF(T102=MOVIMENTOS!$P$53,MOVIMENTOS!$P$54,IF(T102=MOVIMENTOS!$Q$53,MOVIMENTOS!$Q$54,IF(T102=MOVIMENTOS!$R$53,MOVIMENTOS!$R$54,IF(T102=MOVIMENTOS!$S$53,MOVIMENTOS!$S$54,IF(T102=MOVIMENTOS!$T$53,MOVIMENTOS!$T$54,0)))))))))))))))))))</f>
        <v>0</v>
      </c>
      <c r="U103" s="34">
        <f>IF(U102=MOVIMENTOS!$A$53,MOVIMENTOS!$A$54,IF(U102=MOVIMENTOS!$B$53,MOVIMENTOS!$B$54,IF(U102=MOVIMENTOS!$C$53,MOVIMENTOS!$C$54,IF(U102=MOVIMENTOS!$D$53,MOVIMENTOS!$D$54,IF(U102=MOVIMENTOS!$E$53,MOVIMENTOS!$E$54,IF(U102=MOVIMENTOS!$F$53,MOVIMENTOS!$F$54,IF(U102=MOVIMENTOS!$G$53,MOVIMENTOS!$G$54,IF(U102=MOVIMENTOS!$I$53,MOVIMENTOS!$I$54,IF(U102=MOVIMENTOS!$J$53,MOVIMENTOS!$J$54,IF(U102=MOVIMENTOS!$K$53,MOVIMENTOS!$K$54,IF(U102=MOVIMENTOS!$L$53,MOVIMENTOS!$L$54,IF(U102=MOVIMENTOS!$M$53,MOVIMENTOS!$M$54,IF(U102=MOVIMENTOS!$N$53,MOVIMENTOS!$N$54,IF(U102=MOVIMENTOS!$O$53,MOVIMENTOS!$O$54,IF(U102=MOVIMENTOS!$P$53,MOVIMENTOS!$P$54,IF(U102=MOVIMENTOS!$Q$53,MOVIMENTOS!$Q$54,IF(U102=MOVIMENTOS!$R$53,MOVIMENTOS!$R$54,IF(U102=MOVIMENTOS!$S$53,MOVIMENTOS!$S$54,IF(U102=MOVIMENTOS!$T$53,MOVIMENTOS!$T$54,0)))))))))))))))))))</f>
        <v>0</v>
      </c>
      <c r="V103" s="34">
        <f>IF(V102=MOVIMENTOS!$A$53,MOVIMENTOS!$A$54,IF(V102=MOVIMENTOS!$B$53,MOVIMENTOS!$B$54,IF(V102=MOVIMENTOS!$C$53,MOVIMENTOS!$C$54,IF(V102=MOVIMENTOS!$D$53,MOVIMENTOS!$D$54,IF(V102=MOVIMENTOS!$E$53,MOVIMENTOS!$E$54,IF(V102=MOVIMENTOS!$F$53,MOVIMENTOS!$F$54,IF(V102=MOVIMENTOS!$G$53,MOVIMENTOS!$G$54,IF(V102=MOVIMENTOS!$I$53,MOVIMENTOS!$I$54,IF(V102=MOVIMENTOS!$J$53,MOVIMENTOS!$J$54,IF(V102=MOVIMENTOS!$K$53,MOVIMENTOS!$K$54,IF(V102=MOVIMENTOS!$L$53,MOVIMENTOS!$L$54,IF(V102=MOVIMENTOS!$M$53,MOVIMENTOS!$M$54,IF(V102=MOVIMENTOS!$N$53,MOVIMENTOS!$N$54,IF(V102=MOVIMENTOS!$O$53,MOVIMENTOS!$O$54,IF(V102=MOVIMENTOS!$P$53,MOVIMENTOS!$P$54,IF(V102=MOVIMENTOS!$Q$53,MOVIMENTOS!$Q$54,IF(V102=MOVIMENTOS!$R$53,MOVIMENTOS!$R$54,IF(V102=MOVIMENTOS!$S$53,MOVIMENTOS!$S$54,IF(V102=MOVIMENTOS!$T$53,MOVIMENTOS!$T$54,0)))))))))))))))))))</f>
        <v>0</v>
      </c>
      <c r="W103" s="34">
        <f>IF(W102=MOVIMENTOS!$A$53,MOVIMENTOS!$A$54,IF(W102=MOVIMENTOS!$B$53,MOVIMENTOS!$B$54,IF(W102=MOVIMENTOS!$C$53,MOVIMENTOS!$C$54,IF(W102=MOVIMENTOS!$D$53,MOVIMENTOS!$D$54,IF(W102=MOVIMENTOS!$E$53,MOVIMENTOS!$E$54,IF(W102=MOVIMENTOS!$F$53,MOVIMENTOS!$F$54,IF(W102=MOVIMENTOS!$G$53,MOVIMENTOS!$G$54,IF(W102=MOVIMENTOS!$I$53,MOVIMENTOS!$I$54,IF(W102=MOVIMENTOS!$J$53,MOVIMENTOS!$J$54,IF(W102=MOVIMENTOS!$K$53,MOVIMENTOS!$K$54,IF(W102=MOVIMENTOS!$L$53,MOVIMENTOS!$L$54,IF(W102=MOVIMENTOS!$M$53,MOVIMENTOS!$M$54,IF(W102=MOVIMENTOS!$N$53,MOVIMENTOS!$N$54,IF(W102=MOVIMENTOS!$O$53,MOVIMENTOS!$O$54,IF(W102=MOVIMENTOS!$P$53,MOVIMENTOS!$P$54,IF(W102=MOVIMENTOS!$Q$53,MOVIMENTOS!$Q$54,IF(W102=MOVIMENTOS!$R$53,MOVIMENTOS!$R$54,IF(W102=MOVIMENTOS!$S$53,MOVIMENTOS!$S$54,IF(W102=MOVIMENTOS!$T$53,MOVIMENTOS!$T$54,0)))))))))))))))))))</f>
        <v>0</v>
      </c>
      <c r="X103" s="91">
        <f>IF(X102=MOVIMENTOS!$A$53,MOVIMENTOS!$A$54,IF(X102=MOVIMENTOS!$B$53,MOVIMENTOS!$B$54,IF(X102=MOVIMENTOS!$C$53,MOVIMENTOS!$C$54,IF(X102=MOVIMENTOS!$D$53,MOVIMENTOS!$D$54,IF(X102=MOVIMENTOS!$E$53,MOVIMENTOS!$E$54,IF(X102=MOVIMENTOS!$F$53,MOVIMENTOS!$F$54,IF(X102=MOVIMENTOS!$G$53,MOVIMENTOS!$G$54,IF(X102=MOVIMENTOS!$I$53,MOVIMENTOS!$I$54,IF(X102=MOVIMENTOS!$J$53,MOVIMENTOS!$J$54,IF(X102=MOVIMENTOS!$K$53,MOVIMENTOS!$K$54,IF(X102=MOVIMENTOS!$L$53,MOVIMENTOS!$L$54,IF(X102=MOVIMENTOS!$M$53,MOVIMENTOS!$M$54,IF(X102=MOVIMENTOS!$N$53,MOVIMENTOS!$N$54,IF(X102=MOVIMENTOS!$O$53,MOVIMENTOS!$O$54,IF(X102=MOVIMENTOS!$P$53,MOVIMENTOS!$P$54,IF(X102=MOVIMENTOS!$Q$53,MOVIMENTOS!$Q$54,IF(X102=MOVIMENTOS!$R$53,MOVIMENTOS!$R$54,IF(X102=MOVIMENTOS!$S$53,MOVIMENTOS!$S$54,IF(X102=MOVIMENTOS!$T$53,MOVIMENTOS!$T$54,0)))))))))))))))))))</f>
        <v>0</v>
      </c>
      <c r="Y103" s="71">
        <f t="shared" ref="Y103" si="265">P103+X103+SUM(F106:W106)</f>
        <v>0</v>
      </c>
      <c r="Z103" s="122"/>
      <c r="AA103" s="69"/>
      <c r="AB103" s="61"/>
      <c r="AC103" s="62">
        <f>IF(B101="HYBRID",HLOOKUP(H102,MOVIMENTOS!$A$38:$AQ$39,2,0),0)</f>
        <v>0</v>
      </c>
      <c r="AD103" s="62">
        <f>IF(B101="HYBRID",HLOOKUP(I102,MOVIMENTOS!$A$38:$AQ$39,2,0),0)</f>
        <v>0</v>
      </c>
      <c r="AE103" s="62">
        <f>IF(B101="HYBRID",HLOOKUP(J102,MOVIMENTOS!$A$38:$AQ$39,2,0),0)</f>
        <v>0</v>
      </c>
      <c r="AF103" s="62">
        <f>IF(B101="HYBRID",HLOOKUP(K102,MOVIMENTOS!$A$38:$AQ$39,2,0),0)</f>
        <v>0</v>
      </c>
      <c r="AG103" s="62">
        <f>IF(B101="HYBRID",HLOOKUP(L102,MOVIMENTOS!$A$38:$AQ$39,2,0),0)</f>
        <v>0</v>
      </c>
      <c r="AH103" s="62">
        <f>IF(B101="HYBRID",HLOOKUP(M102,MOVIMENTOS!$A$38:$AQ$39,2,0),0)</f>
        <v>0</v>
      </c>
      <c r="AI103" s="62">
        <f>IF(B101="HYBRID",HLOOKUP(N102,MOVIMENTOS!$A$38:$AQ$39,2,0),0)</f>
        <v>0</v>
      </c>
      <c r="AJ103" s="62">
        <f>IF(B101="HYBRID",HLOOKUP(O102,MOVIMENTOS!$A$38:$AQ$39,2,0),0)</f>
        <v>0</v>
      </c>
      <c r="AK103" s="63">
        <f>IF(B101="TRE",HLOOKUP(H102,MOVIMENTOS!$A$57:$K$60,VLOOKUP($C$4,MOVIMENTOS!$A$63:$B$65,2,0),TRUE),0)</f>
        <v>0</v>
      </c>
      <c r="AL103" s="63">
        <f>IF(B101="TRE",HLOOKUP(I102,MOVIMENTOS!$A$57:$K$60,VLOOKUP($C$4,MOVIMENTOS!$A$63:$B$65,2,0),TRUE),0)</f>
        <v>0</v>
      </c>
      <c r="AM103" s="63">
        <f>IF(B101="TRE",HLOOKUP(J102,MOVIMENTOS!$A$57:$K$60,VLOOKUP($C$4,MOVIMENTOS!$A$63:$B$65,2,0),TRUE),0)</f>
        <v>0</v>
      </c>
      <c r="AN103" s="63">
        <f>IF(B101="TRE",HLOOKUP(K102,MOVIMENTOS!$A$57:$K$60,VLOOKUP($C$4,MOVIMENTOS!$A$63:$B$65,2,0),TRUE),0)</f>
        <v>0</v>
      </c>
      <c r="AO103" s="63">
        <f>IF(B101="TRE",HLOOKUP(N102,MOVIMENTOS!$A$57:$K$60,VLOOKUP($C$4,MOVIMENTOS!$A$63:$B$65,2,0),TRUE),0)</f>
        <v>0</v>
      </c>
      <c r="AP103" s="63">
        <f>IF(B101="TRE",HLOOKUP(O102,MOVIMENTOS!$A$57:$K$60,VLOOKUP($C$4,MOVIMENTOS!$A$63:$B$65,2,0),TRUE),0)</f>
        <v>0</v>
      </c>
      <c r="AQ103" s="63">
        <f>IF(C101="TRE",HLOOKUP(Q102,MOVIMENTOS!$A$57:$K$60,VLOOKUP($C$4,MOVIMENTOS!$A$63:$B$65,2,0),TRUE),0)</f>
        <v>0</v>
      </c>
      <c r="AR103" s="63">
        <f>IF(D101="TRE",HLOOKUP(R102,MOVIMENTOS!$A$57:$K$60,VLOOKUP($C$4,MOVIMENTOS!$A$63:$B$65,2,0),TRUE),0)</f>
        <v>0</v>
      </c>
      <c r="AS103" s="72" t="s">
        <v>1592</v>
      </c>
      <c r="AT103" s="61"/>
      <c r="AU103" s="61"/>
      <c r="AV103" s="61"/>
      <c r="AW103" s="61"/>
      <c r="AX103" s="61"/>
      <c r="AY103" s="61"/>
      <c r="AZ103" s="61"/>
      <c r="BA103" s="61"/>
      <c r="BB103" s="61"/>
      <c r="BC103" s="61"/>
      <c r="BD103" s="61"/>
      <c r="BE103" s="43"/>
      <c r="BF103" s="43"/>
      <c r="BG103" s="43"/>
      <c r="BH103" s="43"/>
      <c r="BI103" s="43"/>
      <c r="BJ103" s="43"/>
      <c r="BK103" s="43"/>
      <c r="BL103" s="43"/>
      <c r="BM103" s="43"/>
      <c r="BN103" s="43"/>
      <c r="BO103" s="43"/>
      <c r="BP103" s="43"/>
      <c r="BQ103" s="43"/>
      <c r="BR103" s="43"/>
      <c r="BS103" s="43"/>
      <c r="BT103" s="43"/>
      <c r="BU103" s="43"/>
      <c r="BV103" s="43"/>
      <c r="BW103" s="43"/>
      <c r="BX103" s="43"/>
      <c r="BY103" s="43"/>
      <c r="BZ103" s="43"/>
      <c r="CA103" s="43"/>
      <c r="CB103" s="43"/>
      <c r="CC103" s="43"/>
      <c r="CD103" s="43"/>
      <c r="CE103" s="43"/>
      <c r="CF103" s="43"/>
      <c r="CG103" s="43"/>
      <c r="CH103" s="43"/>
      <c r="CI103" s="43"/>
      <c r="CJ103" s="43"/>
      <c r="CK103" s="43"/>
      <c r="CL103" s="43"/>
      <c r="CM103" s="43"/>
      <c r="CN103" s="43"/>
      <c r="CO103" s="43"/>
      <c r="CP103" s="43"/>
      <c r="CQ103" s="43"/>
      <c r="CR103" s="43"/>
      <c r="CS103" s="43"/>
      <c r="CT103" s="43"/>
      <c r="CU103" s="43"/>
      <c r="CV103" s="43"/>
      <c r="CW103" s="43"/>
      <c r="CX103" s="43"/>
      <c r="CY103" s="43"/>
      <c r="CZ103" s="43"/>
      <c r="DA103" s="43"/>
      <c r="DB103" s="43"/>
      <c r="DC103" s="43"/>
      <c r="DD103" s="43"/>
      <c r="DE103" s="43"/>
      <c r="DF103" s="43"/>
      <c r="DG103" s="43"/>
      <c r="DH103" s="43"/>
      <c r="DI103" s="43"/>
      <c r="DJ103" s="43"/>
      <c r="DK103" s="43"/>
      <c r="DL103" s="43"/>
      <c r="DM103" s="43"/>
      <c r="DN103" s="43"/>
      <c r="DO103" s="43"/>
      <c r="DP103" s="43"/>
      <c r="DQ103" s="43"/>
      <c r="DR103" s="43"/>
      <c r="DS103" s="43"/>
      <c r="DT103" s="43"/>
      <c r="DU103" s="43"/>
      <c r="DV103" s="43"/>
      <c r="DW103" s="43"/>
      <c r="DX103" s="43"/>
      <c r="DY103" s="43"/>
      <c r="DZ103" s="43"/>
      <c r="EA103" s="43"/>
      <c r="EB103" s="43"/>
      <c r="EC103" s="43"/>
      <c r="ED103" s="43"/>
      <c r="EE103" s="43"/>
      <c r="EF103" s="43"/>
      <c r="EG103" s="43"/>
      <c r="EH103" s="43"/>
      <c r="EI103" s="43"/>
      <c r="EJ103" s="43"/>
    </row>
    <row r="104" spans="1:140" s="44" customFormat="1" ht="21.6" customHeight="1" x14ac:dyDescent="0.25">
      <c r="A104" s="144"/>
      <c r="B104" s="147"/>
      <c r="C104" s="43" t="str">
        <f t="shared" ref="C104:C135" si="266">IF($C$4="Duet","Faturização",IF($C$4="Duet Mix","Faturização",IF($C$4="team","Faturização",IF($C$4="Combi","Faturização",""))))</f>
        <v/>
      </c>
      <c r="D104" s="97"/>
      <c r="E104" s="58" t="str">
        <f t="shared" ref="E104" si="267">IF(AND(C104="Faturização",B101="Hybrid"),"Faturização","")</f>
        <v/>
      </c>
      <c r="F104" s="149" t="s">
        <v>1617</v>
      </c>
      <c r="G104" s="150"/>
      <c r="H104" s="74"/>
      <c r="I104" s="75"/>
      <c r="J104" s="75"/>
      <c r="K104" s="75"/>
      <c r="L104" s="75"/>
      <c r="M104" s="75"/>
      <c r="N104" s="75"/>
      <c r="O104" s="76"/>
      <c r="P104" s="61">
        <f t="shared" ref="P104" si="268">(H103*H104)+(I103*I104)+(J103*J104)+(K103*K104)+(L103*L104)+(M103*M104)+(N103*N104)+(O103*O104)</f>
        <v>0</v>
      </c>
      <c r="Q104" s="61"/>
      <c r="R104" s="43"/>
      <c r="S104" s="43"/>
      <c r="T104" s="43"/>
      <c r="U104" s="43"/>
      <c r="V104" s="43"/>
      <c r="W104" s="43"/>
      <c r="X104" s="70">
        <f t="shared" ref="X104" si="269">(R103*R104)+(S103*S104)+(T103*T104)+(U103*U104)+(V103*V104)+(W103*W104)</f>
        <v>0</v>
      </c>
      <c r="Y104" s="70">
        <f t="shared" ref="Y104" si="270">F103+G103+P104+X104+SUM(F107:W107)</f>
        <v>0</v>
      </c>
      <c r="Z104" s="122"/>
      <c r="AA104" s="61"/>
      <c r="AB104" s="61"/>
      <c r="AC104" s="62"/>
      <c r="AD104" s="62"/>
      <c r="AE104" s="62"/>
      <c r="AF104" s="62"/>
      <c r="AG104" s="62"/>
      <c r="AH104" s="62"/>
      <c r="AI104" s="62"/>
      <c r="AJ104" s="62"/>
      <c r="AK104" s="63"/>
      <c r="AL104" s="63"/>
      <c r="AM104" s="63"/>
      <c r="AN104" s="63"/>
      <c r="AO104" s="63"/>
      <c r="AP104" s="63"/>
      <c r="AQ104" s="63"/>
      <c r="AR104" s="63"/>
      <c r="AS104" s="70" t="s">
        <v>1593</v>
      </c>
      <c r="AT104" s="61"/>
      <c r="AU104" s="61"/>
      <c r="AV104" s="61"/>
      <c r="AW104" s="61"/>
      <c r="AX104" s="61"/>
      <c r="AY104" s="61"/>
      <c r="AZ104" s="61"/>
      <c r="BA104" s="61"/>
      <c r="BB104" s="61"/>
      <c r="BC104" s="61"/>
      <c r="BD104" s="61"/>
      <c r="BE104" s="43"/>
      <c r="BF104" s="43"/>
      <c r="BG104" s="43"/>
      <c r="BH104" s="43"/>
      <c r="BI104" s="43"/>
      <c r="BJ104" s="43"/>
      <c r="BK104" s="43"/>
      <c r="BL104" s="43"/>
      <c r="BM104" s="43"/>
      <c r="BN104" s="43"/>
      <c r="BO104" s="43"/>
      <c r="BP104" s="43"/>
      <c r="BQ104" s="43"/>
      <c r="BR104" s="43"/>
      <c r="BS104" s="43"/>
      <c r="BT104" s="43"/>
      <c r="BU104" s="43"/>
      <c r="BV104" s="43"/>
      <c r="BW104" s="43"/>
      <c r="BX104" s="43"/>
      <c r="BY104" s="43"/>
      <c r="BZ104" s="43"/>
      <c r="CA104" s="43"/>
      <c r="CB104" s="43"/>
      <c r="CC104" s="43"/>
      <c r="CD104" s="43"/>
      <c r="CE104" s="43"/>
      <c r="CF104" s="43"/>
      <c r="CG104" s="43"/>
      <c r="CH104" s="43"/>
      <c r="CI104" s="43"/>
      <c r="CJ104" s="43"/>
      <c r="CK104" s="43"/>
      <c r="CL104" s="43"/>
      <c r="CM104" s="43"/>
      <c r="CN104" s="43"/>
      <c r="CO104" s="43"/>
      <c r="CP104" s="43"/>
      <c r="CQ104" s="43"/>
      <c r="CR104" s="43"/>
      <c r="CS104" s="43"/>
      <c r="CT104" s="43"/>
      <c r="CU104" s="43"/>
      <c r="CV104" s="43"/>
      <c r="CW104" s="43"/>
      <c r="CX104" s="43"/>
      <c r="CY104" s="43"/>
      <c r="CZ104" s="43"/>
      <c r="DA104" s="43"/>
      <c r="DB104" s="43"/>
      <c r="DC104" s="43"/>
      <c r="DD104" s="43"/>
      <c r="DE104" s="43"/>
      <c r="DF104" s="43"/>
      <c r="DG104" s="43"/>
      <c r="DH104" s="43"/>
      <c r="DI104" s="43"/>
      <c r="DJ104" s="43"/>
      <c r="DK104" s="43"/>
      <c r="DL104" s="43"/>
      <c r="DM104" s="43"/>
      <c r="DN104" s="43"/>
      <c r="DO104" s="43"/>
      <c r="DP104" s="43"/>
      <c r="DQ104" s="43"/>
      <c r="DR104" s="43"/>
      <c r="DS104" s="43"/>
      <c r="DT104" s="43"/>
      <c r="DU104" s="43"/>
      <c r="DV104" s="43"/>
      <c r="DW104" s="43"/>
      <c r="DX104" s="43"/>
      <c r="DY104" s="43"/>
      <c r="DZ104" s="43"/>
      <c r="EA104" s="43"/>
      <c r="EB104" s="43"/>
      <c r="EC104" s="43"/>
      <c r="ED104" s="43"/>
      <c r="EE104" s="43"/>
      <c r="EF104" s="43"/>
      <c r="EG104" s="43"/>
      <c r="EH104" s="43"/>
      <c r="EI104" s="43"/>
      <c r="EJ104" s="43"/>
    </row>
    <row r="105" spans="1:140" s="44" customFormat="1" ht="12" customHeight="1" x14ac:dyDescent="0.25">
      <c r="A105" s="144"/>
      <c r="B105" s="147"/>
      <c r="C105" s="87" t="str">
        <f t="shared" ref="C105" si="271">IF(AND($B101="ACROB",$C$4="EQUIPA"),"ACROB_B",IF(AND($B101="ACROB",$C$4="combinado"),"ACROB_B",""))</f>
        <v/>
      </c>
      <c r="D105" s="97"/>
      <c r="E105" s="54" t="s">
        <v>66</v>
      </c>
      <c r="F105" s="85"/>
      <c r="G105" s="86" t="str">
        <f t="shared" ref="G105:G136" si="272">IF(C106="ACROB_C","ACRO-PAIR","")</f>
        <v/>
      </c>
      <c r="H105" s="78"/>
      <c r="I105" s="49"/>
      <c r="J105" s="49"/>
      <c r="K105" s="49"/>
      <c r="L105" s="49"/>
      <c r="M105" s="49"/>
      <c r="N105" s="49"/>
      <c r="O105" s="79"/>
      <c r="P105" s="49"/>
      <c r="Q105" s="49"/>
      <c r="R105" s="80"/>
      <c r="S105" s="80"/>
      <c r="T105" s="80"/>
      <c r="U105" s="80"/>
      <c r="V105" s="80"/>
      <c r="W105" s="77"/>
      <c r="X105" s="49"/>
      <c r="Y105" s="49"/>
      <c r="Z105" s="122"/>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43"/>
      <c r="BF105" s="43"/>
      <c r="BG105" s="43"/>
      <c r="BH105" s="43"/>
      <c r="BI105" s="43"/>
      <c r="BJ105" s="43"/>
      <c r="BK105" s="43"/>
      <c r="BL105" s="43"/>
      <c r="BM105" s="43"/>
      <c r="BN105" s="43"/>
      <c r="BO105" s="43"/>
      <c r="BP105" s="43"/>
      <c r="BQ105" s="43"/>
      <c r="BR105" s="43"/>
      <c r="BS105" s="43"/>
      <c r="BT105" s="43"/>
      <c r="BU105" s="43"/>
      <c r="BV105" s="43"/>
      <c r="BW105" s="43"/>
      <c r="BX105" s="43"/>
      <c r="BY105" s="43"/>
      <c r="BZ105" s="43"/>
      <c r="CA105" s="43"/>
      <c r="CB105" s="43"/>
      <c r="CC105" s="43"/>
      <c r="CD105" s="43"/>
      <c r="CE105" s="43"/>
      <c r="CF105" s="43"/>
      <c r="CG105" s="43"/>
      <c r="CH105" s="43"/>
      <c r="CI105" s="43"/>
      <c r="CJ105" s="43"/>
      <c r="CK105" s="43"/>
      <c r="CL105" s="43"/>
      <c r="CM105" s="43"/>
      <c r="CN105" s="43"/>
      <c r="CO105" s="43"/>
      <c r="CP105" s="43"/>
      <c r="CQ105" s="43"/>
      <c r="CR105" s="43"/>
      <c r="CS105" s="43"/>
      <c r="CT105" s="43"/>
      <c r="CU105" s="43"/>
      <c r="CV105" s="43"/>
      <c r="CW105" s="43"/>
      <c r="CX105" s="43"/>
      <c r="CY105" s="43"/>
      <c r="CZ105" s="43"/>
      <c r="DA105" s="43"/>
      <c r="DB105" s="43"/>
      <c r="DC105" s="43"/>
      <c r="DD105" s="43"/>
      <c r="DE105" s="43"/>
      <c r="DF105" s="43"/>
      <c r="DG105" s="43"/>
      <c r="DH105" s="43"/>
      <c r="DI105" s="43"/>
      <c r="DJ105" s="43"/>
      <c r="DK105" s="43"/>
      <c r="DL105" s="43"/>
      <c r="DM105" s="43"/>
      <c r="DN105" s="43"/>
      <c r="DO105" s="43"/>
      <c r="DP105" s="43"/>
      <c r="DQ105" s="43"/>
      <c r="DR105" s="43"/>
      <c r="DS105" s="43"/>
      <c r="DT105" s="43"/>
      <c r="DU105" s="43"/>
      <c r="DV105" s="43"/>
      <c r="DW105" s="43"/>
      <c r="DX105" s="43"/>
      <c r="DY105" s="43"/>
      <c r="DZ105" s="43"/>
      <c r="EA105" s="43"/>
      <c r="EB105" s="43"/>
      <c r="EC105" s="43"/>
      <c r="ED105" s="43"/>
      <c r="EE105" s="43"/>
      <c r="EF105" s="43"/>
      <c r="EG105" s="43"/>
      <c r="EH105" s="43"/>
      <c r="EI105" s="43"/>
      <c r="EJ105" s="43"/>
    </row>
    <row r="106" spans="1:140" s="44" customFormat="1" ht="12" customHeight="1" thickBot="1" x14ac:dyDescent="0.3">
      <c r="A106" s="145"/>
      <c r="B106" s="148"/>
      <c r="C106" s="88" t="str">
        <f t="shared" ref="C106" si="273">IF(AND(B101="ACROB",$C$5="DUETO"),"ACROB_C","")</f>
        <v/>
      </c>
      <c r="D106" s="98"/>
      <c r="E106" s="55" t="s">
        <v>1170</v>
      </c>
      <c r="F106" s="81"/>
      <c r="G106" s="82"/>
      <c r="H106" s="83"/>
      <c r="I106" s="50"/>
      <c r="J106" s="50"/>
      <c r="K106" s="50"/>
      <c r="L106" s="50"/>
      <c r="M106" s="50"/>
      <c r="N106" s="50"/>
      <c r="O106" s="84"/>
      <c r="P106" s="49"/>
      <c r="Q106" s="49"/>
      <c r="R106" s="50"/>
      <c r="S106" s="50"/>
      <c r="T106" s="50"/>
      <c r="U106" s="50"/>
      <c r="V106" s="50"/>
      <c r="W106" s="84"/>
      <c r="X106" s="50"/>
      <c r="Y106" s="50"/>
      <c r="Z106" s="123"/>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c r="CB106" s="43"/>
      <c r="CC106" s="43"/>
      <c r="CD106" s="43"/>
      <c r="CE106" s="43"/>
      <c r="CF106" s="43"/>
      <c r="CG106" s="43"/>
      <c r="CH106" s="43"/>
      <c r="CI106" s="43"/>
      <c r="CJ106" s="43"/>
      <c r="CK106" s="43"/>
      <c r="CL106" s="43"/>
      <c r="CM106" s="43"/>
      <c r="CN106" s="43"/>
      <c r="CO106" s="43"/>
      <c r="CP106" s="43"/>
      <c r="CQ106" s="43"/>
      <c r="CR106" s="43"/>
      <c r="CS106" s="43"/>
      <c r="CT106" s="43"/>
      <c r="CU106" s="43"/>
      <c r="CV106" s="43"/>
      <c r="CW106" s="43"/>
      <c r="CX106" s="43"/>
      <c r="CY106" s="43"/>
      <c r="CZ106" s="43"/>
      <c r="DA106" s="43"/>
      <c r="DB106" s="43"/>
      <c r="DC106" s="43"/>
      <c r="DD106" s="43"/>
      <c r="DE106" s="43"/>
      <c r="DF106" s="43"/>
      <c r="DG106" s="43"/>
      <c r="DH106" s="43"/>
      <c r="DI106" s="43"/>
      <c r="DJ106" s="43"/>
      <c r="DK106" s="43"/>
      <c r="DL106" s="43"/>
      <c r="DM106" s="43"/>
      <c r="DN106" s="43"/>
      <c r="DO106" s="43"/>
      <c r="DP106" s="43"/>
      <c r="DQ106" s="43"/>
      <c r="DR106" s="43"/>
      <c r="DS106" s="43"/>
      <c r="DT106" s="43"/>
      <c r="DU106" s="43"/>
      <c r="DV106" s="43"/>
      <c r="DW106" s="43"/>
      <c r="DX106" s="43"/>
      <c r="DY106" s="43"/>
      <c r="DZ106" s="43"/>
      <c r="EA106" s="43"/>
      <c r="EB106" s="43"/>
      <c r="EC106" s="43"/>
      <c r="ED106" s="43"/>
      <c r="EE106" s="43"/>
      <c r="EF106" s="43"/>
      <c r="EG106" s="43"/>
      <c r="EH106" s="43"/>
      <c r="EI106" s="43"/>
      <c r="EJ106" s="43"/>
    </row>
    <row r="107" spans="1:140" s="44" customFormat="1" ht="12" customHeight="1" x14ac:dyDescent="0.25">
      <c r="A107" s="143"/>
      <c r="B107" s="146"/>
      <c r="C107" s="141" t="str">
        <f>IF(B107="HYBRID",MOVIMENTOS!$A$8,IF(B107="ACROB",MOVIMENTOS!$E$8,""))</f>
        <v/>
      </c>
      <c r="D107" s="96"/>
      <c r="E107" s="156" t="s">
        <v>1642</v>
      </c>
      <c r="F107" s="158" t="str">
        <f t="shared" ref="F107:F138" si="274">IF(B107="HYBRID",0.5,IF(B107="TRE",0,""))</f>
        <v/>
      </c>
      <c r="G107" s="159"/>
      <c r="H107" s="39"/>
      <c r="I107" s="41"/>
      <c r="J107" s="41"/>
      <c r="K107" s="41"/>
      <c r="L107" s="41"/>
      <c r="M107" s="41"/>
      <c r="N107" s="41"/>
      <c r="O107" s="40"/>
      <c r="P107" s="68"/>
      <c r="Q107" s="103" t="str">
        <f>IF(B107="HYBRID",MOVIMENTOS!$G$8,"")</f>
        <v/>
      </c>
      <c r="R107" s="42"/>
      <c r="S107" s="41"/>
      <c r="T107" s="41"/>
      <c r="U107" s="41"/>
      <c r="V107" s="41"/>
      <c r="W107" s="40"/>
      <c r="X107" s="68"/>
      <c r="Y107" s="68"/>
      <c r="Z107" s="121">
        <f t="shared" ref="Z107" si="275">IF(E110="Faturização",Y110,IF(E110="",Y109,0))</f>
        <v>0</v>
      </c>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c r="BC107" s="61"/>
      <c r="BD107" s="61"/>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c r="CB107" s="43"/>
      <c r="CC107" s="43"/>
      <c r="CD107" s="43"/>
      <c r="CE107" s="43"/>
      <c r="CF107" s="43"/>
      <c r="CG107" s="43"/>
      <c r="CH107" s="43"/>
      <c r="CI107" s="43"/>
      <c r="CJ107" s="43"/>
      <c r="CK107" s="43"/>
      <c r="CL107" s="43"/>
      <c r="CM107" s="43"/>
      <c r="CN107" s="43"/>
      <c r="CO107" s="43"/>
      <c r="CP107" s="43"/>
      <c r="CQ107" s="43"/>
      <c r="CR107" s="43"/>
      <c r="CS107" s="43"/>
      <c r="CT107" s="43"/>
      <c r="CU107" s="43"/>
      <c r="CV107" s="43"/>
      <c r="CW107" s="43"/>
      <c r="CX107" s="43"/>
      <c r="CY107" s="43"/>
      <c r="CZ107" s="43"/>
      <c r="DA107" s="43"/>
      <c r="DB107" s="43"/>
      <c r="DC107" s="43"/>
      <c r="DD107" s="43"/>
      <c r="DE107" s="43"/>
      <c r="DF107" s="43"/>
      <c r="DG107" s="43"/>
      <c r="DH107" s="43"/>
      <c r="DI107" s="43"/>
      <c r="DJ107" s="43"/>
      <c r="DK107" s="43"/>
      <c r="DL107" s="43"/>
      <c r="DM107" s="43"/>
      <c r="DN107" s="43"/>
      <c r="DO107" s="43"/>
      <c r="DP107" s="43"/>
      <c r="DQ107" s="43"/>
      <c r="DR107" s="43"/>
      <c r="DS107" s="43"/>
      <c r="DT107" s="43"/>
      <c r="DU107" s="43"/>
      <c r="DV107" s="43"/>
      <c r="DW107" s="43"/>
      <c r="DX107" s="43"/>
      <c r="DY107" s="43"/>
      <c r="DZ107" s="43"/>
      <c r="EA107" s="43"/>
      <c r="EB107" s="43"/>
      <c r="EC107" s="43"/>
      <c r="ED107" s="43"/>
      <c r="EE107" s="43"/>
      <c r="EF107" s="43"/>
      <c r="EG107" s="43"/>
      <c r="EH107" s="43"/>
      <c r="EI107" s="43"/>
      <c r="EJ107" s="43"/>
    </row>
    <row r="108" spans="1:140" s="44" customFormat="1" ht="12" customHeight="1" x14ac:dyDescent="0.25">
      <c r="A108" s="144"/>
      <c r="B108" s="147"/>
      <c r="C108" s="142"/>
      <c r="D108" s="97"/>
      <c r="E108" s="157"/>
      <c r="F108" s="160"/>
      <c r="G108" s="161"/>
      <c r="H108" s="45"/>
      <c r="I108" s="47"/>
      <c r="J108" s="47"/>
      <c r="K108" s="47"/>
      <c r="L108" s="47"/>
      <c r="M108" s="47"/>
      <c r="N108" s="47"/>
      <c r="O108" s="46"/>
      <c r="P108" s="34"/>
      <c r="Q108" s="104"/>
      <c r="R108" s="47"/>
      <c r="S108" s="47"/>
      <c r="T108" s="47"/>
      <c r="U108" s="47"/>
      <c r="V108" s="47"/>
      <c r="W108" s="47"/>
      <c r="X108" s="61"/>
      <c r="Y108" s="61"/>
      <c r="Z108" s="122"/>
      <c r="AA108" s="61"/>
      <c r="AB108" s="61"/>
      <c r="AC108" s="61"/>
      <c r="AD108" s="61"/>
      <c r="AE108" s="61"/>
      <c r="AF108" s="61"/>
      <c r="AG108" s="61"/>
      <c r="AH108" s="61"/>
      <c r="AI108" s="61"/>
      <c r="AJ108" s="61"/>
      <c r="AK108" s="61"/>
      <c r="AL108" s="61"/>
      <c r="AM108" s="61"/>
      <c r="AN108" s="61"/>
      <c r="AO108" s="61"/>
      <c r="AP108" s="61"/>
      <c r="AQ108" s="61"/>
      <c r="AR108" s="61"/>
      <c r="AS108" s="61"/>
      <c r="AT108" s="61"/>
      <c r="AU108" s="61"/>
      <c r="AV108" s="61"/>
      <c r="AW108" s="61"/>
      <c r="AX108" s="61"/>
      <c r="AY108" s="61"/>
      <c r="AZ108" s="61"/>
      <c r="BA108" s="61"/>
      <c r="BB108" s="61"/>
      <c r="BC108" s="61"/>
      <c r="BD108" s="61"/>
      <c r="BE108" s="43"/>
      <c r="BF108" s="43"/>
      <c r="BG108" s="43"/>
      <c r="BH108" s="43"/>
      <c r="BI108" s="43"/>
      <c r="BJ108" s="43"/>
      <c r="BK108" s="43"/>
      <c r="BL108" s="43"/>
      <c r="BM108" s="43"/>
      <c r="BN108" s="43"/>
      <c r="BO108" s="43"/>
      <c r="BP108" s="43"/>
      <c r="BQ108" s="43"/>
      <c r="BR108" s="43"/>
      <c r="BS108" s="43"/>
      <c r="BT108" s="43"/>
      <c r="BU108" s="43"/>
      <c r="BV108" s="43"/>
      <c r="BW108" s="43"/>
      <c r="BX108" s="43"/>
      <c r="BY108" s="43"/>
      <c r="BZ108" s="43"/>
      <c r="CA108" s="43"/>
      <c r="CB108" s="43"/>
      <c r="CC108" s="43"/>
      <c r="CD108" s="43"/>
      <c r="CE108" s="43"/>
      <c r="CF108" s="43"/>
      <c r="CG108" s="43"/>
      <c r="CH108" s="43"/>
      <c r="CI108" s="43"/>
      <c r="CJ108" s="43"/>
      <c r="CK108" s="43"/>
      <c r="CL108" s="43"/>
      <c r="CM108" s="43"/>
      <c r="CN108" s="43"/>
      <c r="CO108" s="43"/>
      <c r="CP108" s="43"/>
      <c r="CQ108" s="43"/>
      <c r="CR108" s="43"/>
      <c r="CS108" s="43"/>
      <c r="CT108" s="43"/>
      <c r="CU108" s="43"/>
      <c r="CV108" s="43"/>
      <c r="CW108" s="43"/>
      <c r="CX108" s="43"/>
      <c r="CY108" s="43"/>
      <c r="CZ108" s="43"/>
      <c r="DA108" s="43"/>
      <c r="DB108" s="43"/>
      <c r="DC108" s="43"/>
      <c r="DD108" s="43"/>
      <c r="DE108" s="43"/>
      <c r="DF108" s="43"/>
      <c r="DG108" s="43"/>
      <c r="DH108" s="43"/>
      <c r="DI108" s="43"/>
      <c r="DJ108" s="43"/>
      <c r="DK108" s="43"/>
      <c r="DL108" s="43"/>
      <c r="DM108" s="43"/>
      <c r="DN108" s="43"/>
      <c r="DO108" s="43"/>
      <c r="DP108" s="43"/>
      <c r="DQ108" s="43"/>
      <c r="DR108" s="43"/>
      <c r="DS108" s="43"/>
      <c r="DT108" s="43"/>
      <c r="DU108" s="43"/>
      <c r="DV108" s="43"/>
      <c r="DW108" s="43"/>
      <c r="DX108" s="43"/>
      <c r="DY108" s="43"/>
      <c r="DZ108" s="43"/>
      <c r="EA108" s="43"/>
      <c r="EB108" s="43"/>
      <c r="EC108" s="43"/>
      <c r="ED108" s="43"/>
      <c r="EE108" s="43"/>
      <c r="EF108" s="43"/>
      <c r="EG108" s="43"/>
      <c r="EH108" s="43"/>
      <c r="EI108" s="43"/>
      <c r="EJ108" s="43"/>
    </row>
    <row r="109" spans="1:140" s="44" customFormat="1" ht="12" customHeight="1" x14ac:dyDescent="0.3">
      <c r="A109" s="144"/>
      <c r="B109" s="147"/>
      <c r="C109" s="48" t="str">
        <f>IF(B107="HYBRID",MOVIMENTOS!$P$8,"")</f>
        <v/>
      </c>
      <c r="D109" s="97"/>
      <c r="E109" s="58" t="s">
        <v>1170</v>
      </c>
      <c r="F109" s="32"/>
      <c r="G109" s="33"/>
      <c r="H109" s="58">
        <f t="shared" ref="H109:H172" si="276">IF(OR(IFERROR(AC109,TRUE)=TRUE,IFERROR(AK109,TRUE)=TRUE)=TRUE,0,IF(AC109=0,AK109,AC109))</f>
        <v>0</v>
      </c>
      <c r="I109" s="58">
        <f t="shared" ref="I109:I140" si="277">IF(OR(IFERROR(AD109,TRUE)=TRUE,IFERROR(AL109,TRUE)=TRUE)=TRUE,0,IF(AD109=0,AL109,AD109))</f>
        <v>0</v>
      </c>
      <c r="J109" s="58">
        <f t="shared" ref="J109:J172" si="278">IF(OR(IFERROR(AE109,TRUE)=TRUE,IFERROR(AM109,TRUE)=TRUE)=TRUE,0,IF(AE109=0,AM109,AE109))</f>
        <v>0</v>
      </c>
      <c r="K109" s="58">
        <f t="shared" ref="K109:K172" si="279">IF(OR(IFERROR(AF109,TRUE)=TRUE,IFERROR(AN109,TRUE)=TRUE)=TRUE,0,IF(AF109=0,AN109,AF109))</f>
        <v>0</v>
      </c>
      <c r="L109" s="58">
        <f t="shared" ref="L109:L172" si="280">IF(OR(IFERROR(AG109,TRUE)=TRUE,IFERROR(AO109,TRUE)=TRUE)=TRUE,0,IF(AG109=0,AO109,AG109))</f>
        <v>0</v>
      </c>
      <c r="M109" s="58">
        <f t="shared" ref="M109:M172" si="281">IF(OR(IFERROR(AH109,TRUE)=TRUE,IFERROR(AP109,TRUE)=TRUE)=TRUE,0,IF(AH109=0,AP109,AH109))</f>
        <v>0</v>
      </c>
      <c r="N109" s="58">
        <f t="shared" ref="N109:N172" si="282">IF(OR(IFERROR(AI109,TRUE)=TRUE,IFERROR(AQ109,TRUE)=TRUE)=TRUE,0,IF(AI109=0,AQ109,AI109))</f>
        <v>0</v>
      </c>
      <c r="O109" s="58">
        <f t="shared" ref="O109:O172" si="283">IF(OR(IFERROR(AJ109,TRUE)=TRUE,IFERROR(AR109,TRUE)=TRUE)=TRUE,0,IF(AJ109=0,AR109,AJ109))</f>
        <v>0</v>
      </c>
      <c r="P109" s="34">
        <f t="shared" ref="P109" si="284">SUM(H109:O109)</f>
        <v>0</v>
      </c>
      <c r="Q109" s="34" t="str">
        <f t="shared" ref="Q109:Q140" si="285">C109</f>
        <v/>
      </c>
      <c r="R109" s="34">
        <f>IF(R108=MOVIMENTOS!$A$53,MOVIMENTOS!$A$54,IF(R108=MOVIMENTOS!$B$53,MOVIMENTOS!$B$54,IF(R108=MOVIMENTOS!$C$53,MOVIMENTOS!$C$54,IF(R108=MOVIMENTOS!$D$53,MOVIMENTOS!$D$54,IF(R108=MOVIMENTOS!$E$53,MOVIMENTOS!$E$54,IF(R108=MOVIMENTOS!$F$53,MOVIMENTOS!$F$54,IF(R108=MOVIMENTOS!$G$53,MOVIMENTOS!$G$54,IF(R108=MOVIMENTOS!$I$53,MOVIMENTOS!$I$54,IF(R108=MOVIMENTOS!$J$53,MOVIMENTOS!$J$54,IF(R108=MOVIMENTOS!$K$53,MOVIMENTOS!$K$54,IF(R108=MOVIMENTOS!$L$53,MOVIMENTOS!$L$54,IF(R108=MOVIMENTOS!$M$53,MOVIMENTOS!$M$54,IF(R108=MOVIMENTOS!$N$53,MOVIMENTOS!$N$54,IF(R108=MOVIMENTOS!$O$53,MOVIMENTOS!$O$54,IF(R108=MOVIMENTOS!$P$53,MOVIMENTOS!$P$54,IF(R108=MOVIMENTOS!$Q$53,MOVIMENTOS!$Q$54,IF(R108=MOVIMENTOS!$R$53,MOVIMENTOS!$R$54,IF(R108=MOVIMENTOS!$S$53,MOVIMENTOS!$S$54,IF(R108=MOVIMENTOS!$T$53,MOVIMENTOS!$T$54,0)))))))))))))))))))</f>
        <v>0</v>
      </c>
      <c r="S109" s="34">
        <f>IF(S108=MOVIMENTOS!$A$53,MOVIMENTOS!$A$54,IF(S108=MOVIMENTOS!$B$53,MOVIMENTOS!$B$54,IF(S108=MOVIMENTOS!$C$53,MOVIMENTOS!$C$54,IF(S108=MOVIMENTOS!$D$53,MOVIMENTOS!$D$54,IF(S108=MOVIMENTOS!$E$53,MOVIMENTOS!$E$54,IF(S108=MOVIMENTOS!$F$53,MOVIMENTOS!$F$54,IF(S108=MOVIMENTOS!$G$53,MOVIMENTOS!$G$54,IF(S108=MOVIMENTOS!$I$53,MOVIMENTOS!$I$54,IF(S108=MOVIMENTOS!$J$53,MOVIMENTOS!$J$54,IF(S108=MOVIMENTOS!$K$53,MOVIMENTOS!$K$54,IF(S108=MOVIMENTOS!$L$53,MOVIMENTOS!$L$54,IF(S108=MOVIMENTOS!$M$53,MOVIMENTOS!$M$54,IF(S108=MOVIMENTOS!$N$53,MOVIMENTOS!$N$54,IF(S108=MOVIMENTOS!$O$53,MOVIMENTOS!$O$54,IF(S108=MOVIMENTOS!$P$53,MOVIMENTOS!$P$54,IF(S108=MOVIMENTOS!$Q$53,MOVIMENTOS!$Q$54,IF(S108=MOVIMENTOS!$R$53,MOVIMENTOS!$R$54,IF(S108=MOVIMENTOS!$S$53,MOVIMENTOS!$S$54,IF(S108=MOVIMENTOS!$T$53,MOVIMENTOS!$T$54,0)))))))))))))))))))</f>
        <v>0</v>
      </c>
      <c r="T109" s="34">
        <f>IF(T108=MOVIMENTOS!$A$53,MOVIMENTOS!$A$54,IF(T108=MOVIMENTOS!$B$53,MOVIMENTOS!$B$54,IF(T108=MOVIMENTOS!$C$53,MOVIMENTOS!$C$54,IF(T108=MOVIMENTOS!$D$53,MOVIMENTOS!$D$54,IF(T108=MOVIMENTOS!$E$53,MOVIMENTOS!$E$54,IF(T108=MOVIMENTOS!$F$53,MOVIMENTOS!$F$54,IF(T108=MOVIMENTOS!$G$53,MOVIMENTOS!$G$54,IF(T108=MOVIMENTOS!$I$53,MOVIMENTOS!$I$54,IF(T108=MOVIMENTOS!$J$53,MOVIMENTOS!$J$54,IF(T108=MOVIMENTOS!$K$53,MOVIMENTOS!$K$54,IF(T108=MOVIMENTOS!$L$53,MOVIMENTOS!$L$54,IF(T108=MOVIMENTOS!$M$53,MOVIMENTOS!$M$54,IF(T108=MOVIMENTOS!$N$53,MOVIMENTOS!$N$54,IF(T108=MOVIMENTOS!$O$53,MOVIMENTOS!$O$54,IF(T108=MOVIMENTOS!$P$53,MOVIMENTOS!$P$54,IF(T108=MOVIMENTOS!$Q$53,MOVIMENTOS!$Q$54,IF(T108=MOVIMENTOS!$R$53,MOVIMENTOS!$R$54,IF(T108=MOVIMENTOS!$S$53,MOVIMENTOS!$S$54,IF(T108=MOVIMENTOS!$T$53,MOVIMENTOS!$T$54,0)))))))))))))))))))</f>
        <v>0</v>
      </c>
      <c r="U109" s="34">
        <f>IF(U108=MOVIMENTOS!$A$53,MOVIMENTOS!$A$54,IF(U108=MOVIMENTOS!$B$53,MOVIMENTOS!$B$54,IF(U108=MOVIMENTOS!$C$53,MOVIMENTOS!$C$54,IF(U108=MOVIMENTOS!$D$53,MOVIMENTOS!$D$54,IF(U108=MOVIMENTOS!$E$53,MOVIMENTOS!$E$54,IF(U108=MOVIMENTOS!$F$53,MOVIMENTOS!$F$54,IF(U108=MOVIMENTOS!$G$53,MOVIMENTOS!$G$54,IF(U108=MOVIMENTOS!$I$53,MOVIMENTOS!$I$54,IF(U108=MOVIMENTOS!$J$53,MOVIMENTOS!$J$54,IF(U108=MOVIMENTOS!$K$53,MOVIMENTOS!$K$54,IF(U108=MOVIMENTOS!$L$53,MOVIMENTOS!$L$54,IF(U108=MOVIMENTOS!$M$53,MOVIMENTOS!$M$54,IF(U108=MOVIMENTOS!$N$53,MOVIMENTOS!$N$54,IF(U108=MOVIMENTOS!$O$53,MOVIMENTOS!$O$54,IF(U108=MOVIMENTOS!$P$53,MOVIMENTOS!$P$54,IF(U108=MOVIMENTOS!$Q$53,MOVIMENTOS!$Q$54,IF(U108=MOVIMENTOS!$R$53,MOVIMENTOS!$R$54,IF(U108=MOVIMENTOS!$S$53,MOVIMENTOS!$S$54,IF(U108=MOVIMENTOS!$T$53,MOVIMENTOS!$T$54,0)))))))))))))))))))</f>
        <v>0</v>
      </c>
      <c r="V109" s="34">
        <f>IF(V108=MOVIMENTOS!$A$53,MOVIMENTOS!$A$54,IF(V108=MOVIMENTOS!$B$53,MOVIMENTOS!$B$54,IF(V108=MOVIMENTOS!$C$53,MOVIMENTOS!$C$54,IF(V108=MOVIMENTOS!$D$53,MOVIMENTOS!$D$54,IF(V108=MOVIMENTOS!$E$53,MOVIMENTOS!$E$54,IF(V108=MOVIMENTOS!$F$53,MOVIMENTOS!$F$54,IF(V108=MOVIMENTOS!$G$53,MOVIMENTOS!$G$54,IF(V108=MOVIMENTOS!$I$53,MOVIMENTOS!$I$54,IF(V108=MOVIMENTOS!$J$53,MOVIMENTOS!$J$54,IF(V108=MOVIMENTOS!$K$53,MOVIMENTOS!$K$54,IF(V108=MOVIMENTOS!$L$53,MOVIMENTOS!$L$54,IF(V108=MOVIMENTOS!$M$53,MOVIMENTOS!$M$54,IF(V108=MOVIMENTOS!$N$53,MOVIMENTOS!$N$54,IF(V108=MOVIMENTOS!$O$53,MOVIMENTOS!$O$54,IF(V108=MOVIMENTOS!$P$53,MOVIMENTOS!$P$54,IF(V108=MOVIMENTOS!$Q$53,MOVIMENTOS!$Q$54,IF(V108=MOVIMENTOS!$R$53,MOVIMENTOS!$R$54,IF(V108=MOVIMENTOS!$S$53,MOVIMENTOS!$S$54,IF(V108=MOVIMENTOS!$T$53,MOVIMENTOS!$T$54,0)))))))))))))))))))</f>
        <v>0</v>
      </c>
      <c r="W109" s="34">
        <f>IF(W108=MOVIMENTOS!$A$53,MOVIMENTOS!$A$54,IF(W108=MOVIMENTOS!$B$53,MOVIMENTOS!$B$54,IF(W108=MOVIMENTOS!$C$53,MOVIMENTOS!$C$54,IF(W108=MOVIMENTOS!$D$53,MOVIMENTOS!$D$54,IF(W108=MOVIMENTOS!$E$53,MOVIMENTOS!$E$54,IF(W108=MOVIMENTOS!$F$53,MOVIMENTOS!$F$54,IF(W108=MOVIMENTOS!$G$53,MOVIMENTOS!$G$54,IF(W108=MOVIMENTOS!$I$53,MOVIMENTOS!$I$54,IF(W108=MOVIMENTOS!$J$53,MOVIMENTOS!$J$54,IF(W108=MOVIMENTOS!$K$53,MOVIMENTOS!$K$54,IF(W108=MOVIMENTOS!$L$53,MOVIMENTOS!$L$54,IF(W108=MOVIMENTOS!$M$53,MOVIMENTOS!$M$54,IF(W108=MOVIMENTOS!$N$53,MOVIMENTOS!$N$54,IF(W108=MOVIMENTOS!$O$53,MOVIMENTOS!$O$54,IF(W108=MOVIMENTOS!$P$53,MOVIMENTOS!$P$54,IF(W108=MOVIMENTOS!$Q$53,MOVIMENTOS!$Q$54,IF(W108=MOVIMENTOS!$R$53,MOVIMENTOS!$R$54,IF(W108=MOVIMENTOS!$S$53,MOVIMENTOS!$S$54,IF(W108=MOVIMENTOS!$T$53,MOVIMENTOS!$T$54,0)))))))))))))))))))</f>
        <v>0</v>
      </c>
      <c r="X109" s="91">
        <f>IF(X108=MOVIMENTOS!$A$53,MOVIMENTOS!$A$54,IF(X108=MOVIMENTOS!$B$53,MOVIMENTOS!$B$54,IF(X108=MOVIMENTOS!$C$53,MOVIMENTOS!$C$54,IF(X108=MOVIMENTOS!$D$53,MOVIMENTOS!$D$54,IF(X108=MOVIMENTOS!$E$53,MOVIMENTOS!$E$54,IF(X108=MOVIMENTOS!$F$53,MOVIMENTOS!$F$54,IF(X108=MOVIMENTOS!$G$53,MOVIMENTOS!$G$54,IF(X108=MOVIMENTOS!$I$53,MOVIMENTOS!$I$54,IF(X108=MOVIMENTOS!$J$53,MOVIMENTOS!$J$54,IF(X108=MOVIMENTOS!$K$53,MOVIMENTOS!$K$54,IF(X108=MOVIMENTOS!$L$53,MOVIMENTOS!$L$54,IF(X108=MOVIMENTOS!$M$53,MOVIMENTOS!$M$54,IF(X108=MOVIMENTOS!$N$53,MOVIMENTOS!$N$54,IF(X108=MOVIMENTOS!$O$53,MOVIMENTOS!$O$54,IF(X108=MOVIMENTOS!$P$53,MOVIMENTOS!$P$54,IF(X108=MOVIMENTOS!$Q$53,MOVIMENTOS!$Q$54,IF(X108=MOVIMENTOS!$R$53,MOVIMENTOS!$R$54,IF(X108=MOVIMENTOS!$S$53,MOVIMENTOS!$S$54,IF(X108=MOVIMENTOS!$T$53,MOVIMENTOS!$T$54,0)))))))))))))))))))</f>
        <v>0</v>
      </c>
      <c r="Y109" s="71">
        <f t="shared" ref="Y109" si="286">P109+X109+SUM(F112:W112)</f>
        <v>0</v>
      </c>
      <c r="Z109" s="122"/>
      <c r="AA109" s="69"/>
      <c r="AB109" s="61"/>
      <c r="AC109" s="62">
        <f>IF(B107="HYBRID",HLOOKUP(H108,MOVIMENTOS!$A$38:$AQ$39,2,0),0)</f>
        <v>0</v>
      </c>
      <c r="AD109" s="62">
        <f>IF(B107="HYBRID",HLOOKUP(I108,MOVIMENTOS!$A$38:$AQ$39,2,0),0)</f>
        <v>0</v>
      </c>
      <c r="AE109" s="62">
        <f>IF(B107="HYBRID",HLOOKUP(J108,MOVIMENTOS!$A$38:$AQ$39,2,0),0)</f>
        <v>0</v>
      </c>
      <c r="AF109" s="62">
        <f>IF(B107="HYBRID",HLOOKUP(K108,MOVIMENTOS!$A$38:$AQ$39,2,0),0)</f>
        <v>0</v>
      </c>
      <c r="AG109" s="62">
        <f>IF(B107="HYBRID",HLOOKUP(L108,MOVIMENTOS!$A$38:$AQ$39,2,0),0)</f>
        <v>0</v>
      </c>
      <c r="AH109" s="62">
        <f>IF(B107="HYBRID",HLOOKUP(M108,MOVIMENTOS!$A$38:$AQ$39,2,0),0)</f>
        <v>0</v>
      </c>
      <c r="AI109" s="62">
        <f>IF(B107="HYBRID",HLOOKUP(N108,MOVIMENTOS!$A$38:$AQ$39,2,0),0)</f>
        <v>0</v>
      </c>
      <c r="AJ109" s="62">
        <f>IF(B107="HYBRID",HLOOKUP(O108,MOVIMENTOS!$A$38:$AQ$39,2,0),0)</f>
        <v>0</v>
      </c>
      <c r="AK109" s="63">
        <f>IF(B107="TRE",HLOOKUP(H108,MOVIMENTOS!$A$57:$K$60,VLOOKUP($C$4,MOVIMENTOS!$A$63:$B$65,2,0),TRUE),0)</f>
        <v>0</v>
      </c>
      <c r="AL109" s="63">
        <f>IF(B107="TRE",HLOOKUP(I108,MOVIMENTOS!$A$57:$K$60,VLOOKUP($C$4,MOVIMENTOS!$A$63:$B$65,2,0),TRUE),0)</f>
        <v>0</v>
      </c>
      <c r="AM109" s="63">
        <f>IF(B107="TRE",HLOOKUP(J108,MOVIMENTOS!$A$57:$K$60,VLOOKUP($C$4,MOVIMENTOS!$A$63:$B$65,2,0),TRUE),0)</f>
        <v>0</v>
      </c>
      <c r="AN109" s="63">
        <f>IF(B107="TRE",HLOOKUP(K108,MOVIMENTOS!$A$57:$K$60,VLOOKUP($C$4,MOVIMENTOS!$A$63:$B$65,2,0),TRUE),0)</f>
        <v>0</v>
      </c>
      <c r="AO109" s="63">
        <f>IF(B107="TRE",HLOOKUP(N108,MOVIMENTOS!$A$57:$K$60,VLOOKUP($C$4,MOVIMENTOS!$A$63:$B$65,2,0),TRUE),0)</f>
        <v>0</v>
      </c>
      <c r="AP109" s="63">
        <f>IF(B107="TRE",HLOOKUP(O108,MOVIMENTOS!$A$57:$K$60,VLOOKUP($C$4,MOVIMENTOS!$A$63:$B$65,2,0),TRUE),0)</f>
        <v>0</v>
      </c>
      <c r="AQ109" s="63">
        <f>IF(C107="TRE",HLOOKUP(Q108,MOVIMENTOS!$A$57:$K$60,VLOOKUP($C$4,MOVIMENTOS!$A$63:$B$65,2,0),TRUE),0)</f>
        <v>0</v>
      </c>
      <c r="AR109" s="63">
        <f>IF(D107="TRE",HLOOKUP(R108,MOVIMENTOS!$A$57:$K$60,VLOOKUP($C$4,MOVIMENTOS!$A$63:$B$65,2,0),TRUE),0)</f>
        <v>0</v>
      </c>
      <c r="AS109" s="72" t="s">
        <v>1592</v>
      </c>
      <c r="AT109" s="61"/>
      <c r="AU109" s="61"/>
      <c r="AV109" s="61"/>
      <c r="AW109" s="61"/>
      <c r="AX109" s="61"/>
      <c r="AY109" s="61"/>
      <c r="AZ109" s="61"/>
      <c r="BA109" s="61"/>
      <c r="BB109" s="61"/>
      <c r="BC109" s="61"/>
      <c r="BD109" s="61"/>
      <c r="BE109" s="43"/>
      <c r="BF109" s="43"/>
      <c r="BG109" s="43"/>
      <c r="BH109" s="43"/>
      <c r="BI109" s="43"/>
      <c r="BJ109" s="43"/>
      <c r="BK109" s="43"/>
      <c r="BL109" s="43"/>
      <c r="BM109" s="43"/>
      <c r="BN109" s="43"/>
      <c r="BO109" s="43"/>
      <c r="BP109" s="43"/>
      <c r="BQ109" s="43"/>
      <c r="BR109" s="43"/>
      <c r="BS109" s="43"/>
      <c r="BT109" s="43"/>
      <c r="BU109" s="43"/>
      <c r="BV109" s="43"/>
      <c r="BW109" s="43"/>
      <c r="BX109" s="43"/>
      <c r="BY109" s="43"/>
      <c r="BZ109" s="43"/>
      <c r="CA109" s="43"/>
      <c r="CB109" s="43"/>
      <c r="CC109" s="43"/>
      <c r="CD109" s="43"/>
      <c r="CE109" s="43"/>
      <c r="CF109" s="43"/>
      <c r="CG109" s="43"/>
      <c r="CH109" s="43"/>
      <c r="CI109" s="43"/>
      <c r="CJ109" s="43"/>
      <c r="CK109" s="43"/>
      <c r="CL109" s="43"/>
      <c r="CM109" s="43"/>
      <c r="CN109" s="43"/>
      <c r="CO109" s="43"/>
      <c r="CP109" s="43"/>
      <c r="CQ109" s="43"/>
      <c r="CR109" s="43"/>
      <c r="CS109" s="43"/>
      <c r="CT109" s="43"/>
      <c r="CU109" s="43"/>
      <c r="CV109" s="43"/>
      <c r="CW109" s="43"/>
      <c r="CX109" s="43"/>
      <c r="CY109" s="43"/>
      <c r="CZ109" s="43"/>
      <c r="DA109" s="43"/>
      <c r="DB109" s="43"/>
      <c r="DC109" s="43"/>
      <c r="DD109" s="43"/>
      <c r="DE109" s="43"/>
      <c r="DF109" s="43"/>
      <c r="DG109" s="43"/>
      <c r="DH109" s="43"/>
      <c r="DI109" s="43"/>
      <c r="DJ109" s="43"/>
      <c r="DK109" s="43"/>
      <c r="DL109" s="43"/>
      <c r="DM109" s="43"/>
      <c r="DN109" s="43"/>
      <c r="DO109" s="43"/>
      <c r="DP109" s="43"/>
      <c r="DQ109" s="43"/>
      <c r="DR109" s="43"/>
      <c r="DS109" s="43"/>
      <c r="DT109" s="43"/>
      <c r="DU109" s="43"/>
      <c r="DV109" s="43"/>
      <c r="DW109" s="43"/>
      <c r="DX109" s="43"/>
      <c r="DY109" s="43"/>
      <c r="DZ109" s="43"/>
      <c r="EA109" s="43"/>
      <c r="EB109" s="43"/>
      <c r="EC109" s="43"/>
      <c r="ED109" s="43"/>
      <c r="EE109" s="43"/>
      <c r="EF109" s="43"/>
      <c r="EG109" s="43"/>
      <c r="EH109" s="43"/>
      <c r="EI109" s="43"/>
      <c r="EJ109" s="43"/>
    </row>
    <row r="110" spans="1:140" s="44" customFormat="1" ht="26.1" customHeight="1" x14ac:dyDescent="0.25">
      <c r="A110" s="144"/>
      <c r="B110" s="147"/>
      <c r="C110" s="43" t="str">
        <f t="shared" ref="C110:C141" si="287">IF($C$4="Duet","Faturização",IF($C$4="Duet Mix","Faturização",IF($C$4="team","Faturização",IF($C$4="Combi","Faturização",""))))</f>
        <v/>
      </c>
      <c r="D110" s="97"/>
      <c r="E110" s="58" t="str">
        <f t="shared" ref="E110" si="288">IF(AND(C110="Faturização",B107="Hybrid"),"Faturização","")</f>
        <v/>
      </c>
      <c r="F110" s="149" t="s">
        <v>1617</v>
      </c>
      <c r="G110" s="150"/>
      <c r="H110" s="74"/>
      <c r="I110" s="75"/>
      <c r="J110" s="75"/>
      <c r="K110" s="75"/>
      <c r="L110" s="75"/>
      <c r="M110" s="75"/>
      <c r="N110" s="75"/>
      <c r="O110" s="76"/>
      <c r="P110" s="61">
        <f t="shared" ref="P110" si="289">(H109*H110)+(I109*I110)+(J109*J110)+(K109*K110)+(L109*L110)+(M109*M110)+(N109*N110)+(O109*O110)</f>
        <v>0</v>
      </c>
      <c r="Q110" s="61"/>
      <c r="R110" s="43"/>
      <c r="S110" s="43"/>
      <c r="T110" s="43"/>
      <c r="U110" s="43"/>
      <c r="V110" s="43"/>
      <c r="W110" s="43"/>
      <c r="X110" s="70">
        <f t="shared" ref="X110" si="290">(R109*R110)+(S109*S110)+(T109*T110)+(U109*U110)+(V109*V110)+(W109*W110)</f>
        <v>0</v>
      </c>
      <c r="Y110" s="70">
        <f t="shared" ref="Y110" si="291">F109+G109+P110+X110+SUM(F113:W113)</f>
        <v>0</v>
      </c>
      <c r="Z110" s="122"/>
      <c r="AA110" s="61"/>
      <c r="AB110" s="61"/>
      <c r="AC110" s="62"/>
      <c r="AD110" s="62"/>
      <c r="AE110" s="62"/>
      <c r="AF110" s="62"/>
      <c r="AG110" s="62"/>
      <c r="AH110" s="62"/>
      <c r="AI110" s="62"/>
      <c r="AJ110" s="62"/>
      <c r="AK110" s="63"/>
      <c r="AL110" s="63"/>
      <c r="AM110" s="63"/>
      <c r="AN110" s="63"/>
      <c r="AO110" s="63"/>
      <c r="AP110" s="63"/>
      <c r="AQ110" s="63"/>
      <c r="AR110" s="63"/>
      <c r="AS110" s="70" t="s">
        <v>1593</v>
      </c>
      <c r="AT110" s="61"/>
      <c r="AU110" s="61"/>
      <c r="AV110" s="61"/>
      <c r="AW110" s="61"/>
      <c r="AX110" s="61"/>
      <c r="AY110" s="61"/>
      <c r="AZ110" s="61"/>
      <c r="BA110" s="61"/>
      <c r="BB110" s="61"/>
      <c r="BC110" s="61"/>
      <c r="BD110" s="61"/>
      <c r="BE110" s="43"/>
      <c r="BF110" s="43"/>
      <c r="BG110" s="43"/>
      <c r="BH110" s="43"/>
      <c r="BI110" s="43"/>
      <c r="BJ110" s="43"/>
      <c r="BK110" s="43"/>
      <c r="BL110" s="43"/>
      <c r="BM110" s="43"/>
      <c r="BN110" s="43"/>
      <c r="BO110" s="43"/>
      <c r="BP110" s="43"/>
      <c r="BQ110" s="43"/>
      <c r="BR110" s="43"/>
      <c r="BS110" s="43"/>
      <c r="BT110" s="43"/>
      <c r="BU110" s="43"/>
      <c r="BV110" s="43"/>
      <c r="BW110" s="43"/>
      <c r="BX110" s="43"/>
      <c r="BY110" s="43"/>
      <c r="BZ110" s="43"/>
      <c r="CA110" s="43"/>
      <c r="CB110" s="43"/>
      <c r="CC110" s="43"/>
      <c r="CD110" s="43"/>
      <c r="CE110" s="43"/>
      <c r="CF110" s="43"/>
      <c r="CG110" s="43"/>
      <c r="CH110" s="43"/>
      <c r="CI110" s="43"/>
      <c r="CJ110" s="43"/>
      <c r="CK110" s="43"/>
      <c r="CL110" s="43"/>
      <c r="CM110" s="43"/>
      <c r="CN110" s="43"/>
      <c r="CO110" s="43"/>
      <c r="CP110" s="43"/>
      <c r="CQ110" s="43"/>
      <c r="CR110" s="43"/>
      <c r="CS110" s="43"/>
      <c r="CT110" s="43"/>
      <c r="CU110" s="43"/>
      <c r="CV110" s="43"/>
      <c r="CW110" s="43"/>
      <c r="CX110" s="43"/>
      <c r="CY110" s="43"/>
      <c r="CZ110" s="43"/>
      <c r="DA110" s="43"/>
      <c r="DB110" s="43"/>
      <c r="DC110" s="43"/>
      <c r="DD110" s="43"/>
      <c r="DE110" s="43"/>
      <c r="DF110" s="43"/>
      <c r="DG110" s="43"/>
      <c r="DH110" s="43"/>
      <c r="DI110" s="43"/>
      <c r="DJ110" s="43"/>
      <c r="DK110" s="43"/>
      <c r="DL110" s="43"/>
      <c r="DM110" s="43"/>
      <c r="DN110" s="43"/>
      <c r="DO110" s="43"/>
      <c r="DP110" s="43"/>
      <c r="DQ110" s="43"/>
      <c r="DR110" s="43"/>
      <c r="DS110" s="43"/>
      <c r="DT110" s="43"/>
      <c r="DU110" s="43"/>
      <c r="DV110" s="43"/>
      <c r="DW110" s="43"/>
      <c r="DX110" s="43"/>
      <c r="DY110" s="43"/>
      <c r="DZ110" s="43"/>
      <c r="EA110" s="43"/>
      <c r="EB110" s="43"/>
      <c r="EC110" s="43"/>
      <c r="ED110" s="43"/>
      <c r="EE110" s="43"/>
      <c r="EF110" s="43"/>
      <c r="EG110" s="43"/>
      <c r="EH110" s="43"/>
      <c r="EI110" s="43"/>
      <c r="EJ110" s="43"/>
    </row>
    <row r="111" spans="1:140" s="44" customFormat="1" ht="12" customHeight="1" x14ac:dyDescent="0.25">
      <c r="A111" s="144"/>
      <c r="B111" s="147"/>
      <c r="C111" s="87" t="str">
        <f t="shared" ref="C111" si="292">IF(AND($B107="ACROB",$C$4="EQUIPA"),"ACROB_B",IF(AND($B107="ACROB",$C$4="combinado"),"ACROB_B",""))</f>
        <v/>
      </c>
      <c r="D111" s="97"/>
      <c r="E111" s="54" t="s">
        <v>66</v>
      </c>
      <c r="F111" s="85"/>
      <c r="G111" s="86" t="str">
        <f t="shared" ref="G111:G142" si="293">IF(C112="ACROB_C","ACRO-PAIR","")</f>
        <v/>
      </c>
      <c r="H111" s="78"/>
      <c r="I111" s="49"/>
      <c r="J111" s="49"/>
      <c r="K111" s="49"/>
      <c r="L111" s="49"/>
      <c r="M111" s="49"/>
      <c r="N111" s="49"/>
      <c r="O111" s="79"/>
      <c r="P111" s="49"/>
      <c r="Q111" s="49"/>
      <c r="R111" s="80"/>
      <c r="S111" s="80"/>
      <c r="T111" s="80"/>
      <c r="U111" s="80"/>
      <c r="V111" s="80"/>
      <c r="W111" s="77"/>
      <c r="X111" s="49"/>
      <c r="Y111" s="49"/>
      <c r="Z111" s="122"/>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1"/>
      <c r="AW111" s="61"/>
      <c r="AX111" s="61"/>
      <c r="AY111" s="61"/>
      <c r="AZ111" s="61"/>
      <c r="BA111" s="61"/>
      <c r="BB111" s="61"/>
      <c r="BC111" s="61"/>
      <c r="BD111" s="61"/>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c r="CB111" s="43"/>
      <c r="CC111" s="43"/>
      <c r="CD111" s="43"/>
      <c r="CE111" s="43"/>
      <c r="CF111" s="43"/>
      <c r="CG111" s="43"/>
      <c r="CH111" s="43"/>
      <c r="CI111" s="43"/>
      <c r="CJ111" s="43"/>
      <c r="CK111" s="43"/>
      <c r="CL111" s="43"/>
      <c r="CM111" s="43"/>
      <c r="CN111" s="43"/>
      <c r="CO111" s="43"/>
      <c r="CP111" s="43"/>
      <c r="CQ111" s="43"/>
      <c r="CR111" s="43"/>
      <c r="CS111" s="43"/>
      <c r="CT111" s="43"/>
      <c r="CU111" s="43"/>
      <c r="CV111" s="43"/>
      <c r="CW111" s="43"/>
      <c r="CX111" s="43"/>
      <c r="CY111" s="43"/>
      <c r="CZ111" s="43"/>
      <c r="DA111" s="43"/>
      <c r="DB111" s="43"/>
      <c r="DC111" s="43"/>
      <c r="DD111" s="43"/>
      <c r="DE111" s="43"/>
      <c r="DF111" s="43"/>
      <c r="DG111" s="43"/>
      <c r="DH111" s="43"/>
      <c r="DI111" s="43"/>
      <c r="DJ111" s="43"/>
      <c r="DK111" s="43"/>
      <c r="DL111" s="43"/>
      <c r="DM111" s="43"/>
      <c r="DN111" s="43"/>
      <c r="DO111" s="43"/>
      <c r="DP111" s="43"/>
      <c r="DQ111" s="43"/>
      <c r="DR111" s="43"/>
      <c r="DS111" s="43"/>
      <c r="DT111" s="43"/>
      <c r="DU111" s="43"/>
      <c r="DV111" s="43"/>
      <c r="DW111" s="43"/>
      <c r="DX111" s="43"/>
      <c r="DY111" s="43"/>
      <c r="DZ111" s="43"/>
      <c r="EA111" s="43"/>
      <c r="EB111" s="43"/>
      <c r="EC111" s="43"/>
      <c r="ED111" s="43"/>
      <c r="EE111" s="43"/>
      <c r="EF111" s="43"/>
      <c r="EG111" s="43"/>
      <c r="EH111" s="43"/>
      <c r="EI111" s="43"/>
      <c r="EJ111" s="43"/>
    </row>
    <row r="112" spans="1:140" s="44" customFormat="1" ht="12" customHeight="1" thickBot="1" x14ac:dyDescent="0.3">
      <c r="A112" s="145"/>
      <c r="B112" s="148"/>
      <c r="C112" s="88" t="str">
        <f t="shared" ref="C112" si="294">IF(AND(B107="ACROB",$C$5="DUETO"),"ACROB_C","")</f>
        <v/>
      </c>
      <c r="D112" s="98"/>
      <c r="E112" s="55" t="s">
        <v>1170</v>
      </c>
      <c r="F112" s="81"/>
      <c r="G112" s="82"/>
      <c r="H112" s="83"/>
      <c r="I112" s="50"/>
      <c r="J112" s="50"/>
      <c r="K112" s="50"/>
      <c r="L112" s="50"/>
      <c r="M112" s="50"/>
      <c r="N112" s="50"/>
      <c r="O112" s="84"/>
      <c r="P112" s="49"/>
      <c r="Q112" s="49"/>
      <c r="R112" s="50"/>
      <c r="S112" s="50"/>
      <c r="T112" s="50"/>
      <c r="U112" s="50"/>
      <c r="V112" s="50"/>
      <c r="W112" s="84"/>
      <c r="X112" s="50"/>
      <c r="Y112" s="50"/>
      <c r="Z112" s="123"/>
      <c r="AA112" s="61"/>
      <c r="AB112" s="61"/>
      <c r="AC112" s="61"/>
      <c r="AD112" s="61"/>
      <c r="AE112" s="61"/>
      <c r="AF112" s="61"/>
      <c r="AG112" s="61"/>
      <c r="AH112" s="61"/>
      <c r="AI112" s="61"/>
      <c r="AJ112" s="61"/>
      <c r="AK112" s="61"/>
      <c r="AL112" s="61"/>
      <c r="AM112" s="61"/>
      <c r="AN112" s="61"/>
      <c r="AO112" s="61"/>
      <c r="AP112" s="61"/>
      <c r="AQ112" s="61"/>
      <c r="AR112" s="61"/>
      <c r="AS112" s="61"/>
      <c r="AT112" s="61"/>
      <c r="AU112" s="61"/>
      <c r="AV112" s="61"/>
      <c r="AW112" s="61"/>
      <c r="AX112" s="61"/>
      <c r="AY112" s="61"/>
      <c r="AZ112" s="61"/>
      <c r="BA112" s="61"/>
      <c r="BB112" s="61"/>
      <c r="BC112" s="61"/>
      <c r="BD112" s="61"/>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c r="CB112" s="43"/>
      <c r="CC112" s="43"/>
      <c r="CD112" s="43"/>
      <c r="CE112" s="43"/>
      <c r="CF112" s="43"/>
      <c r="CG112" s="43"/>
      <c r="CH112" s="43"/>
      <c r="CI112" s="43"/>
      <c r="CJ112" s="43"/>
      <c r="CK112" s="43"/>
      <c r="CL112" s="43"/>
      <c r="CM112" s="43"/>
      <c r="CN112" s="43"/>
      <c r="CO112" s="43"/>
      <c r="CP112" s="43"/>
      <c r="CQ112" s="43"/>
      <c r="CR112" s="43"/>
      <c r="CS112" s="43"/>
      <c r="CT112" s="43"/>
      <c r="CU112" s="43"/>
      <c r="CV112" s="43"/>
      <c r="CW112" s="43"/>
      <c r="CX112" s="43"/>
      <c r="CY112" s="43"/>
      <c r="CZ112" s="43"/>
      <c r="DA112" s="43"/>
      <c r="DB112" s="43"/>
      <c r="DC112" s="43"/>
      <c r="DD112" s="43"/>
      <c r="DE112" s="43"/>
      <c r="DF112" s="43"/>
      <c r="DG112" s="43"/>
      <c r="DH112" s="43"/>
      <c r="DI112" s="43"/>
      <c r="DJ112" s="43"/>
      <c r="DK112" s="43"/>
      <c r="DL112" s="43"/>
      <c r="DM112" s="43"/>
      <c r="DN112" s="43"/>
      <c r="DO112" s="43"/>
      <c r="DP112" s="43"/>
      <c r="DQ112" s="43"/>
      <c r="DR112" s="43"/>
      <c r="DS112" s="43"/>
      <c r="DT112" s="43"/>
      <c r="DU112" s="43"/>
      <c r="DV112" s="43"/>
      <c r="DW112" s="43"/>
      <c r="DX112" s="43"/>
      <c r="DY112" s="43"/>
      <c r="DZ112" s="43"/>
      <c r="EA112" s="43"/>
      <c r="EB112" s="43"/>
      <c r="EC112" s="43"/>
      <c r="ED112" s="43"/>
      <c r="EE112" s="43"/>
      <c r="EF112" s="43"/>
      <c r="EG112" s="43"/>
      <c r="EH112" s="43"/>
      <c r="EI112" s="43"/>
      <c r="EJ112" s="43"/>
    </row>
    <row r="113" spans="1:140" s="44" customFormat="1" ht="12" customHeight="1" x14ac:dyDescent="0.25">
      <c r="A113" s="143"/>
      <c r="B113" s="146"/>
      <c r="C113" s="141" t="str">
        <f>IF(B113="HYBRID",MOVIMENTOS!$A$8,IF(B113="ACROB",MOVIMENTOS!$E$8,""))</f>
        <v/>
      </c>
      <c r="D113" s="96"/>
      <c r="E113" s="156" t="s">
        <v>1642</v>
      </c>
      <c r="F113" s="158" t="str">
        <f t="shared" ref="F113:F144" si="295">IF(B113="HYBRID",0.5,IF(B113="TRE",0,""))</f>
        <v/>
      </c>
      <c r="G113" s="159"/>
      <c r="H113" s="39"/>
      <c r="I113" s="41"/>
      <c r="J113" s="41"/>
      <c r="K113" s="41"/>
      <c r="L113" s="41"/>
      <c r="M113" s="41"/>
      <c r="N113" s="41"/>
      <c r="O113" s="40"/>
      <c r="P113" s="68"/>
      <c r="Q113" s="103" t="str">
        <f>IF(B113="HYBRID",MOVIMENTOS!$G$8,"")</f>
        <v/>
      </c>
      <c r="R113" s="42"/>
      <c r="S113" s="41"/>
      <c r="T113" s="41"/>
      <c r="U113" s="41"/>
      <c r="V113" s="41"/>
      <c r="W113" s="40"/>
      <c r="X113" s="68"/>
      <c r="Y113" s="68"/>
      <c r="Z113" s="121">
        <f t="shared" ref="Z113" si="296">IF(E116="Faturização",Y116,IF(E116="",Y115,0))</f>
        <v>0</v>
      </c>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c r="AZ113" s="61"/>
      <c r="BA113" s="61"/>
      <c r="BB113" s="61"/>
      <c r="BC113" s="61"/>
      <c r="BD113" s="61"/>
      <c r="BE113" s="43"/>
      <c r="BF113" s="43"/>
      <c r="BG113" s="43"/>
      <c r="BH113" s="43"/>
      <c r="BI113" s="43"/>
      <c r="BJ113" s="43"/>
      <c r="BK113" s="43"/>
      <c r="BL113" s="43"/>
      <c r="BM113" s="43"/>
      <c r="BN113" s="43"/>
      <c r="BO113" s="43"/>
      <c r="BP113" s="43"/>
      <c r="BQ113" s="43"/>
      <c r="BR113" s="43"/>
      <c r="BS113" s="43"/>
      <c r="BT113" s="43"/>
      <c r="BU113" s="43"/>
      <c r="BV113" s="43"/>
      <c r="BW113" s="43"/>
      <c r="BX113" s="43"/>
      <c r="BY113" s="43"/>
      <c r="BZ113" s="43"/>
      <c r="CA113" s="43"/>
      <c r="CB113" s="43"/>
      <c r="CC113" s="43"/>
      <c r="CD113" s="43"/>
      <c r="CE113" s="43"/>
      <c r="CF113" s="43"/>
      <c r="CG113" s="43"/>
      <c r="CH113" s="43"/>
      <c r="CI113" s="43"/>
      <c r="CJ113" s="43"/>
      <c r="CK113" s="43"/>
      <c r="CL113" s="43"/>
      <c r="CM113" s="43"/>
      <c r="CN113" s="43"/>
      <c r="CO113" s="43"/>
      <c r="CP113" s="43"/>
      <c r="CQ113" s="43"/>
      <c r="CR113" s="43"/>
      <c r="CS113" s="43"/>
      <c r="CT113" s="43"/>
      <c r="CU113" s="43"/>
      <c r="CV113" s="43"/>
      <c r="CW113" s="43"/>
      <c r="CX113" s="43"/>
      <c r="CY113" s="43"/>
      <c r="CZ113" s="43"/>
      <c r="DA113" s="43"/>
      <c r="DB113" s="43"/>
      <c r="DC113" s="43"/>
      <c r="DD113" s="43"/>
      <c r="DE113" s="43"/>
      <c r="DF113" s="43"/>
      <c r="DG113" s="43"/>
      <c r="DH113" s="43"/>
      <c r="DI113" s="43"/>
      <c r="DJ113" s="43"/>
      <c r="DK113" s="43"/>
      <c r="DL113" s="43"/>
      <c r="DM113" s="43"/>
      <c r="DN113" s="43"/>
      <c r="DO113" s="43"/>
      <c r="DP113" s="43"/>
      <c r="DQ113" s="43"/>
      <c r="DR113" s="43"/>
      <c r="DS113" s="43"/>
      <c r="DT113" s="43"/>
      <c r="DU113" s="43"/>
      <c r="DV113" s="43"/>
      <c r="DW113" s="43"/>
      <c r="DX113" s="43"/>
      <c r="DY113" s="43"/>
      <c r="DZ113" s="43"/>
      <c r="EA113" s="43"/>
      <c r="EB113" s="43"/>
      <c r="EC113" s="43"/>
      <c r="ED113" s="43"/>
      <c r="EE113" s="43"/>
      <c r="EF113" s="43"/>
      <c r="EG113" s="43"/>
      <c r="EH113" s="43"/>
      <c r="EI113" s="43"/>
      <c r="EJ113" s="43"/>
    </row>
    <row r="114" spans="1:140" s="44" customFormat="1" ht="12" customHeight="1" x14ac:dyDescent="0.25">
      <c r="A114" s="144"/>
      <c r="B114" s="147"/>
      <c r="C114" s="142"/>
      <c r="D114" s="97"/>
      <c r="E114" s="157"/>
      <c r="F114" s="160"/>
      <c r="G114" s="161"/>
      <c r="H114" s="45"/>
      <c r="I114" s="47"/>
      <c r="J114" s="47"/>
      <c r="K114" s="47"/>
      <c r="L114" s="47"/>
      <c r="M114" s="47"/>
      <c r="N114" s="47"/>
      <c r="O114" s="46"/>
      <c r="P114" s="34"/>
      <c r="Q114" s="104"/>
      <c r="R114" s="47"/>
      <c r="S114" s="47"/>
      <c r="T114" s="47"/>
      <c r="U114" s="47"/>
      <c r="V114" s="47"/>
      <c r="W114" s="47"/>
      <c r="X114" s="61"/>
      <c r="Y114" s="61"/>
      <c r="Z114" s="122"/>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c r="AZ114" s="61"/>
      <c r="BA114" s="61"/>
      <c r="BB114" s="61"/>
      <c r="BC114" s="61"/>
      <c r="BD114" s="61"/>
      <c r="BE114" s="43"/>
      <c r="BF114" s="43"/>
      <c r="BG114" s="43"/>
      <c r="BH114" s="43"/>
      <c r="BI114" s="43"/>
      <c r="BJ114" s="43"/>
      <c r="BK114" s="43"/>
      <c r="BL114" s="43"/>
      <c r="BM114" s="43"/>
      <c r="BN114" s="43"/>
      <c r="BO114" s="43"/>
      <c r="BP114" s="43"/>
      <c r="BQ114" s="43"/>
      <c r="BR114" s="43"/>
      <c r="BS114" s="43"/>
      <c r="BT114" s="43"/>
      <c r="BU114" s="43"/>
      <c r="BV114" s="43"/>
      <c r="BW114" s="43"/>
      <c r="BX114" s="43"/>
      <c r="BY114" s="43"/>
      <c r="BZ114" s="43"/>
      <c r="CA114" s="43"/>
      <c r="CB114" s="43"/>
      <c r="CC114" s="43"/>
      <c r="CD114" s="43"/>
      <c r="CE114" s="43"/>
      <c r="CF114" s="43"/>
      <c r="CG114" s="43"/>
      <c r="CH114" s="43"/>
      <c r="CI114" s="43"/>
      <c r="CJ114" s="43"/>
      <c r="CK114" s="43"/>
      <c r="CL114" s="43"/>
      <c r="CM114" s="43"/>
      <c r="CN114" s="43"/>
      <c r="CO114" s="43"/>
      <c r="CP114" s="43"/>
      <c r="CQ114" s="43"/>
      <c r="CR114" s="43"/>
      <c r="CS114" s="43"/>
      <c r="CT114" s="43"/>
      <c r="CU114" s="43"/>
      <c r="CV114" s="43"/>
      <c r="CW114" s="43"/>
      <c r="CX114" s="43"/>
      <c r="CY114" s="43"/>
      <c r="CZ114" s="43"/>
      <c r="DA114" s="43"/>
      <c r="DB114" s="43"/>
      <c r="DC114" s="43"/>
      <c r="DD114" s="43"/>
      <c r="DE114" s="43"/>
      <c r="DF114" s="43"/>
      <c r="DG114" s="43"/>
      <c r="DH114" s="43"/>
      <c r="DI114" s="43"/>
      <c r="DJ114" s="43"/>
      <c r="DK114" s="43"/>
      <c r="DL114" s="43"/>
      <c r="DM114" s="43"/>
      <c r="DN114" s="43"/>
      <c r="DO114" s="43"/>
      <c r="DP114" s="43"/>
      <c r="DQ114" s="43"/>
      <c r="DR114" s="43"/>
      <c r="DS114" s="43"/>
      <c r="DT114" s="43"/>
      <c r="DU114" s="43"/>
      <c r="DV114" s="43"/>
      <c r="DW114" s="43"/>
      <c r="DX114" s="43"/>
      <c r="DY114" s="43"/>
      <c r="DZ114" s="43"/>
      <c r="EA114" s="43"/>
      <c r="EB114" s="43"/>
      <c r="EC114" s="43"/>
      <c r="ED114" s="43"/>
      <c r="EE114" s="43"/>
      <c r="EF114" s="43"/>
      <c r="EG114" s="43"/>
      <c r="EH114" s="43"/>
      <c r="EI114" s="43"/>
      <c r="EJ114" s="43"/>
    </row>
    <row r="115" spans="1:140" s="44" customFormat="1" ht="12" customHeight="1" x14ac:dyDescent="0.3">
      <c r="A115" s="144"/>
      <c r="B115" s="147"/>
      <c r="C115" s="48" t="str">
        <f>IF(B113="HYBRID",MOVIMENTOS!$P$8,"")</f>
        <v/>
      </c>
      <c r="D115" s="97"/>
      <c r="E115" s="58" t="s">
        <v>1170</v>
      </c>
      <c r="F115" s="32"/>
      <c r="G115" s="33"/>
      <c r="H115" s="58">
        <f t="shared" ref="H115:H178" si="297">IF(OR(IFERROR(AC115,TRUE)=TRUE,IFERROR(AK115,TRUE)=TRUE)=TRUE,0,IF(AC115=0,AK115,AC115))</f>
        <v>0</v>
      </c>
      <c r="I115" s="58">
        <f t="shared" ref="I115:I146" si="298">IF(OR(IFERROR(AD115,TRUE)=TRUE,IFERROR(AL115,TRUE)=TRUE)=TRUE,0,IF(AD115=0,AL115,AD115))</f>
        <v>0</v>
      </c>
      <c r="J115" s="58">
        <f t="shared" ref="J115:J178" si="299">IF(OR(IFERROR(AE115,TRUE)=TRUE,IFERROR(AM115,TRUE)=TRUE)=TRUE,0,IF(AE115=0,AM115,AE115))</f>
        <v>0</v>
      </c>
      <c r="K115" s="58">
        <f t="shared" ref="K115:K178" si="300">IF(OR(IFERROR(AF115,TRUE)=TRUE,IFERROR(AN115,TRUE)=TRUE)=TRUE,0,IF(AF115=0,AN115,AF115))</f>
        <v>0</v>
      </c>
      <c r="L115" s="58">
        <f t="shared" ref="L115:L178" si="301">IF(OR(IFERROR(AG115,TRUE)=TRUE,IFERROR(AO115,TRUE)=TRUE)=TRUE,0,IF(AG115=0,AO115,AG115))</f>
        <v>0</v>
      </c>
      <c r="M115" s="58">
        <f t="shared" ref="M115:M178" si="302">IF(OR(IFERROR(AH115,TRUE)=TRUE,IFERROR(AP115,TRUE)=TRUE)=TRUE,0,IF(AH115=0,AP115,AH115))</f>
        <v>0</v>
      </c>
      <c r="N115" s="58">
        <f t="shared" ref="N115:N178" si="303">IF(OR(IFERROR(AI115,TRUE)=TRUE,IFERROR(AQ115,TRUE)=TRUE)=TRUE,0,IF(AI115=0,AQ115,AI115))</f>
        <v>0</v>
      </c>
      <c r="O115" s="58">
        <f t="shared" ref="O115:O178" si="304">IF(OR(IFERROR(AJ115,TRUE)=TRUE,IFERROR(AR115,TRUE)=TRUE)=TRUE,0,IF(AJ115=0,AR115,AJ115))</f>
        <v>0</v>
      </c>
      <c r="P115" s="34">
        <f t="shared" ref="P115" si="305">SUM(H115:O115)</f>
        <v>0</v>
      </c>
      <c r="Q115" s="34" t="str">
        <f t="shared" ref="Q115:Q146" si="306">C115</f>
        <v/>
      </c>
      <c r="R115" s="34">
        <f>IF(R114=MOVIMENTOS!$A$53,MOVIMENTOS!$A$54,IF(R114=MOVIMENTOS!$B$53,MOVIMENTOS!$B$54,IF(R114=MOVIMENTOS!$C$53,MOVIMENTOS!$C$54,IF(R114=MOVIMENTOS!$D$53,MOVIMENTOS!$D$54,IF(R114=MOVIMENTOS!$E$53,MOVIMENTOS!$E$54,IF(R114=MOVIMENTOS!$F$53,MOVIMENTOS!$F$54,IF(R114=MOVIMENTOS!$G$53,MOVIMENTOS!$G$54,IF(R114=MOVIMENTOS!$I$53,MOVIMENTOS!$I$54,IF(R114=MOVIMENTOS!$J$53,MOVIMENTOS!$J$54,IF(R114=MOVIMENTOS!$K$53,MOVIMENTOS!$K$54,IF(R114=MOVIMENTOS!$L$53,MOVIMENTOS!$L$54,IF(R114=MOVIMENTOS!$M$53,MOVIMENTOS!$M$54,IF(R114=MOVIMENTOS!$N$53,MOVIMENTOS!$N$54,IF(R114=MOVIMENTOS!$O$53,MOVIMENTOS!$O$54,IF(R114=MOVIMENTOS!$P$53,MOVIMENTOS!$P$54,IF(R114=MOVIMENTOS!$Q$53,MOVIMENTOS!$Q$54,IF(R114=MOVIMENTOS!$R$53,MOVIMENTOS!$R$54,IF(R114=MOVIMENTOS!$S$53,MOVIMENTOS!$S$54,IF(R114=MOVIMENTOS!$T$53,MOVIMENTOS!$T$54,0)))))))))))))))))))</f>
        <v>0</v>
      </c>
      <c r="S115" s="34">
        <f>IF(S114=MOVIMENTOS!$A$53,MOVIMENTOS!$A$54,IF(S114=MOVIMENTOS!$B$53,MOVIMENTOS!$B$54,IF(S114=MOVIMENTOS!$C$53,MOVIMENTOS!$C$54,IF(S114=MOVIMENTOS!$D$53,MOVIMENTOS!$D$54,IF(S114=MOVIMENTOS!$E$53,MOVIMENTOS!$E$54,IF(S114=MOVIMENTOS!$F$53,MOVIMENTOS!$F$54,IF(S114=MOVIMENTOS!$G$53,MOVIMENTOS!$G$54,IF(S114=MOVIMENTOS!$I$53,MOVIMENTOS!$I$54,IF(S114=MOVIMENTOS!$J$53,MOVIMENTOS!$J$54,IF(S114=MOVIMENTOS!$K$53,MOVIMENTOS!$K$54,IF(S114=MOVIMENTOS!$L$53,MOVIMENTOS!$L$54,IF(S114=MOVIMENTOS!$M$53,MOVIMENTOS!$M$54,IF(S114=MOVIMENTOS!$N$53,MOVIMENTOS!$N$54,IF(S114=MOVIMENTOS!$O$53,MOVIMENTOS!$O$54,IF(S114=MOVIMENTOS!$P$53,MOVIMENTOS!$P$54,IF(S114=MOVIMENTOS!$Q$53,MOVIMENTOS!$Q$54,IF(S114=MOVIMENTOS!$R$53,MOVIMENTOS!$R$54,IF(S114=MOVIMENTOS!$S$53,MOVIMENTOS!$S$54,IF(S114=MOVIMENTOS!$T$53,MOVIMENTOS!$T$54,0)))))))))))))))))))</f>
        <v>0</v>
      </c>
      <c r="T115" s="34">
        <f>IF(T114=MOVIMENTOS!$A$53,MOVIMENTOS!$A$54,IF(T114=MOVIMENTOS!$B$53,MOVIMENTOS!$B$54,IF(T114=MOVIMENTOS!$C$53,MOVIMENTOS!$C$54,IF(T114=MOVIMENTOS!$D$53,MOVIMENTOS!$D$54,IF(T114=MOVIMENTOS!$E$53,MOVIMENTOS!$E$54,IF(T114=MOVIMENTOS!$F$53,MOVIMENTOS!$F$54,IF(T114=MOVIMENTOS!$G$53,MOVIMENTOS!$G$54,IF(T114=MOVIMENTOS!$I$53,MOVIMENTOS!$I$54,IF(T114=MOVIMENTOS!$J$53,MOVIMENTOS!$J$54,IF(T114=MOVIMENTOS!$K$53,MOVIMENTOS!$K$54,IF(T114=MOVIMENTOS!$L$53,MOVIMENTOS!$L$54,IF(T114=MOVIMENTOS!$M$53,MOVIMENTOS!$M$54,IF(T114=MOVIMENTOS!$N$53,MOVIMENTOS!$N$54,IF(T114=MOVIMENTOS!$O$53,MOVIMENTOS!$O$54,IF(T114=MOVIMENTOS!$P$53,MOVIMENTOS!$P$54,IF(T114=MOVIMENTOS!$Q$53,MOVIMENTOS!$Q$54,IF(T114=MOVIMENTOS!$R$53,MOVIMENTOS!$R$54,IF(T114=MOVIMENTOS!$S$53,MOVIMENTOS!$S$54,IF(T114=MOVIMENTOS!$T$53,MOVIMENTOS!$T$54,0)))))))))))))))))))</f>
        <v>0</v>
      </c>
      <c r="U115" s="34">
        <f>IF(U114=MOVIMENTOS!$A$53,MOVIMENTOS!$A$54,IF(U114=MOVIMENTOS!$B$53,MOVIMENTOS!$B$54,IF(U114=MOVIMENTOS!$C$53,MOVIMENTOS!$C$54,IF(U114=MOVIMENTOS!$D$53,MOVIMENTOS!$D$54,IF(U114=MOVIMENTOS!$E$53,MOVIMENTOS!$E$54,IF(U114=MOVIMENTOS!$F$53,MOVIMENTOS!$F$54,IF(U114=MOVIMENTOS!$G$53,MOVIMENTOS!$G$54,IF(U114=MOVIMENTOS!$I$53,MOVIMENTOS!$I$54,IF(U114=MOVIMENTOS!$J$53,MOVIMENTOS!$J$54,IF(U114=MOVIMENTOS!$K$53,MOVIMENTOS!$K$54,IF(U114=MOVIMENTOS!$L$53,MOVIMENTOS!$L$54,IF(U114=MOVIMENTOS!$M$53,MOVIMENTOS!$M$54,IF(U114=MOVIMENTOS!$N$53,MOVIMENTOS!$N$54,IF(U114=MOVIMENTOS!$O$53,MOVIMENTOS!$O$54,IF(U114=MOVIMENTOS!$P$53,MOVIMENTOS!$P$54,IF(U114=MOVIMENTOS!$Q$53,MOVIMENTOS!$Q$54,IF(U114=MOVIMENTOS!$R$53,MOVIMENTOS!$R$54,IF(U114=MOVIMENTOS!$S$53,MOVIMENTOS!$S$54,IF(U114=MOVIMENTOS!$T$53,MOVIMENTOS!$T$54,0)))))))))))))))))))</f>
        <v>0</v>
      </c>
      <c r="V115" s="34">
        <f>IF(V114=MOVIMENTOS!$A$53,MOVIMENTOS!$A$54,IF(V114=MOVIMENTOS!$B$53,MOVIMENTOS!$B$54,IF(V114=MOVIMENTOS!$C$53,MOVIMENTOS!$C$54,IF(V114=MOVIMENTOS!$D$53,MOVIMENTOS!$D$54,IF(V114=MOVIMENTOS!$E$53,MOVIMENTOS!$E$54,IF(V114=MOVIMENTOS!$F$53,MOVIMENTOS!$F$54,IF(V114=MOVIMENTOS!$G$53,MOVIMENTOS!$G$54,IF(V114=MOVIMENTOS!$I$53,MOVIMENTOS!$I$54,IF(V114=MOVIMENTOS!$J$53,MOVIMENTOS!$J$54,IF(V114=MOVIMENTOS!$K$53,MOVIMENTOS!$K$54,IF(V114=MOVIMENTOS!$L$53,MOVIMENTOS!$L$54,IF(V114=MOVIMENTOS!$M$53,MOVIMENTOS!$M$54,IF(V114=MOVIMENTOS!$N$53,MOVIMENTOS!$N$54,IF(V114=MOVIMENTOS!$O$53,MOVIMENTOS!$O$54,IF(V114=MOVIMENTOS!$P$53,MOVIMENTOS!$P$54,IF(V114=MOVIMENTOS!$Q$53,MOVIMENTOS!$Q$54,IF(V114=MOVIMENTOS!$R$53,MOVIMENTOS!$R$54,IF(V114=MOVIMENTOS!$S$53,MOVIMENTOS!$S$54,IF(V114=MOVIMENTOS!$T$53,MOVIMENTOS!$T$54,0)))))))))))))))))))</f>
        <v>0</v>
      </c>
      <c r="W115" s="34">
        <f>IF(W114=MOVIMENTOS!$A$53,MOVIMENTOS!$A$54,IF(W114=MOVIMENTOS!$B$53,MOVIMENTOS!$B$54,IF(W114=MOVIMENTOS!$C$53,MOVIMENTOS!$C$54,IF(W114=MOVIMENTOS!$D$53,MOVIMENTOS!$D$54,IF(W114=MOVIMENTOS!$E$53,MOVIMENTOS!$E$54,IF(W114=MOVIMENTOS!$F$53,MOVIMENTOS!$F$54,IF(W114=MOVIMENTOS!$G$53,MOVIMENTOS!$G$54,IF(W114=MOVIMENTOS!$I$53,MOVIMENTOS!$I$54,IF(W114=MOVIMENTOS!$J$53,MOVIMENTOS!$J$54,IF(W114=MOVIMENTOS!$K$53,MOVIMENTOS!$K$54,IF(W114=MOVIMENTOS!$L$53,MOVIMENTOS!$L$54,IF(W114=MOVIMENTOS!$M$53,MOVIMENTOS!$M$54,IF(W114=MOVIMENTOS!$N$53,MOVIMENTOS!$N$54,IF(W114=MOVIMENTOS!$O$53,MOVIMENTOS!$O$54,IF(W114=MOVIMENTOS!$P$53,MOVIMENTOS!$P$54,IF(W114=MOVIMENTOS!$Q$53,MOVIMENTOS!$Q$54,IF(W114=MOVIMENTOS!$R$53,MOVIMENTOS!$R$54,IF(W114=MOVIMENTOS!$S$53,MOVIMENTOS!$S$54,IF(W114=MOVIMENTOS!$T$53,MOVIMENTOS!$T$54,0)))))))))))))))))))</f>
        <v>0</v>
      </c>
      <c r="X115" s="91">
        <f>IF(X114=MOVIMENTOS!$A$53,MOVIMENTOS!$A$54,IF(X114=MOVIMENTOS!$B$53,MOVIMENTOS!$B$54,IF(X114=MOVIMENTOS!$C$53,MOVIMENTOS!$C$54,IF(X114=MOVIMENTOS!$D$53,MOVIMENTOS!$D$54,IF(X114=MOVIMENTOS!$E$53,MOVIMENTOS!$E$54,IF(X114=MOVIMENTOS!$F$53,MOVIMENTOS!$F$54,IF(X114=MOVIMENTOS!$G$53,MOVIMENTOS!$G$54,IF(X114=MOVIMENTOS!$I$53,MOVIMENTOS!$I$54,IF(X114=MOVIMENTOS!$J$53,MOVIMENTOS!$J$54,IF(X114=MOVIMENTOS!$K$53,MOVIMENTOS!$K$54,IF(X114=MOVIMENTOS!$L$53,MOVIMENTOS!$L$54,IF(X114=MOVIMENTOS!$M$53,MOVIMENTOS!$M$54,IF(X114=MOVIMENTOS!$N$53,MOVIMENTOS!$N$54,IF(X114=MOVIMENTOS!$O$53,MOVIMENTOS!$O$54,IF(X114=MOVIMENTOS!$P$53,MOVIMENTOS!$P$54,IF(X114=MOVIMENTOS!$Q$53,MOVIMENTOS!$Q$54,IF(X114=MOVIMENTOS!$R$53,MOVIMENTOS!$R$54,IF(X114=MOVIMENTOS!$S$53,MOVIMENTOS!$S$54,IF(X114=MOVIMENTOS!$T$53,MOVIMENTOS!$T$54,0)))))))))))))))))))</f>
        <v>0</v>
      </c>
      <c r="Y115" s="71">
        <f t="shared" ref="Y115" si="307">P115+X115+SUM(F118:W118)</f>
        <v>0</v>
      </c>
      <c r="Z115" s="122"/>
      <c r="AA115" s="69"/>
      <c r="AB115" s="61"/>
      <c r="AC115" s="62">
        <f>IF(B113="HYBRID",HLOOKUP(H114,MOVIMENTOS!$A$38:$AQ$39,2,0),0)</f>
        <v>0</v>
      </c>
      <c r="AD115" s="62">
        <f>IF(B113="HYBRID",HLOOKUP(I114,MOVIMENTOS!$A$38:$AQ$39,2,0),0)</f>
        <v>0</v>
      </c>
      <c r="AE115" s="62">
        <f>IF(B113="HYBRID",HLOOKUP(J114,MOVIMENTOS!$A$38:$AQ$39,2,0),0)</f>
        <v>0</v>
      </c>
      <c r="AF115" s="62">
        <f>IF(B113="HYBRID",HLOOKUP(K114,MOVIMENTOS!$A$38:$AQ$39,2,0),0)</f>
        <v>0</v>
      </c>
      <c r="AG115" s="62">
        <f>IF(B113="HYBRID",HLOOKUP(L114,MOVIMENTOS!$A$38:$AQ$39,2,0),0)</f>
        <v>0</v>
      </c>
      <c r="AH115" s="62">
        <f>IF(B113="HYBRID",HLOOKUP(M114,MOVIMENTOS!$A$38:$AQ$39,2,0),0)</f>
        <v>0</v>
      </c>
      <c r="AI115" s="62">
        <f>IF(B113="HYBRID",HLOOKUP(N114,MOVIMENTOS!$A$38:$AQ$39,2,0),0)</f>
        <v>0</v>
      </c>
      <c r="AJ115" s="62">
        <f>IF(B113="HYBRID",HLOOKUP(O114,MOVIMENTOS!$A$38:$AQ$39,2,0),0)</f>
        <v>0</v>
      </c>
      <c r="AK115" s="63">
        <f>IF(B113="TRE",HLOOKUP(H114,MOVIMENTOS!$A$57:$K$60,VLOOKUP($C$4,MOVIMENTOS!$A$63:$B$65,2,0),TRUE),0)</f>
        <v>0</v>
      </c>
      <c r="AL115" s="63">
        <f>IF(B113="TRE",HLOOKUP(I114,MOVIMENTOS!$A$57:$K$60,VLOOKUP($C$4,MOVIMENTOS!$A$63:$B$65,2,0),TRUE),0)</f>
        <v>0</v>
      </c>
      <c r="AM115" s="63">
        <f>IF(B113="TRE",HLOOKUP(J114,MOVIMENTOS!$A$57:$K$60,VLOOKUP($C$4,MOVIMENTOS!$A$63:$B$65,2,0),TRUE),0)</f>
        <v>0</v>
      </c>
      <c r="AN115" s="63">
        <f>IF(B113="TRE",HLOOKUP(K114,MOVIMENTOS!$A$57:$K$60,VLOOKUP($C$4,MOVIMENTOS!$A$63:$B$65,2,0),TRUE),0)</f>
        <v>0</v>
      </c>
      <c r="AO115" s="63">
        <f>IF(B113="TRE",HLOOKUP(N114,MOVIMENTOS!$A$57:$K$60,VLOOKUP($C$4,MOVIMENTOS!$A$63:$B$65,2,0),TRUE),0)</f>
        <v>0</v>
      </c>
      <c r="AP115" s="63">
        <f>IF(B113="TRE",HLOOKUP(O114,MOVIMENTOS!$A$57:$K$60,VLOOKUP($C$4,MOVIMENTOS!$A$63:$B$65,2,0),TRUE),0)</f>
        <v>0</v>
      </c>
      <c r="AQ115" s="63">
        <f>IF(C113="TRE",HLOOKUP(Q114,MOVIMENTOS!$A$57:$K$60,VLOOKUP($C$4,MOVIMENTOS!$A$63:$B$65,2,0),TRUE),0)</f>
        <v>0</v>
      </c>
      <c r="AR115" s="63">
        <f>IF(D113="TRE",HLOOKUP(R114,MOVIMENTOS!$A$57:$K$60,VLOOKUP($C$4,MOVIMENTOS!$A$63:$B$65,2,0),TRUE),0)</f>
        <v>0</v>
      </c>
      <c r="AS115" s="72" t="s">
        <v>1592</v>
      </c>
      <c r="AT115" s="61"/>
      <c r="AU115" s="61"/>
      <c r="AV115" s="61"/>
      <c r="AW115" s="61"/>
      <c r="AX115" s="61"/>
      <c r="AY115" s="61"/>
      <c r="AZ115" s="61"/>
      <c r="BA115" s="61"/>
      <c r="BB115" s="61"/>
      <c r="BC115" s="61"/>
      <c r="BD115" s="61"/>
      <c r="BE115" s="43"/>
      <c r="BF115" s="43"/>
      <c r="BG115" s="43"/>
      <c r="BH115" s="43"/>
      <c r="BI115" s="43"/>
      <c r="BJ115" s="43"/>
      <c r="BK115" s="43"/>
      <c r="BL115" s="43"/>
      <c r="BM115" s="43"/>
      <c r="BN115" s="43"/>
      <c r="BO115" s="43"/>
      <c r="BP115" s="43"/>
      <c r="BQ115" s="43"/>
      <c r="BR115" s="43"/>
      <c r="BS115" s="43"/>
      <c r="BT115" s="43"/>
      <c r="BU115" s="43"/>
      <c r="BV115" s="43"/>
      <c r="BW115" s="43"/>
      <c r="BX115" s="43"/>
      <c r="BY115" s="43"/>
      <c r="BZ115" s="43"/>
      <c r="CA115" s="43"/>
      <c r="CB115" s="43"/>
      <c r="CC115" s="43"/>
      <c r="CD115" s="43"/>
      <c r="CE115" s="43"/>
      <c r="CF115" s="43"/>
      <c r="CG115" s="43"/>
      <c r="CH115" s="43"/>
      <c r="CI115" s="43"/>
      <c r="CJ115" s="43"/>
      <c r="CK115" s="43"/>
      <c r="CL115" s="43"/>
      <c r="CM115" s="43"/>
      <c r="CN115" s="43"/>
      <c r="CO115" s="43"/>
      <c r="CP115" s="43"/>
      <c r="CQ115" s="43"/>
      <c r="CR115" s="43"/>
      <c r="CS115" s="43"/>
      <c r="CT115" s="43"/>
      <c r="CU115" s="43"/>
      <c r="CV115" s="43"/>
      <c r="CW115" s="43"/>
      <c r="CX115" s="43"/>
      <c r="CY115" s="43"/>
      <c r="CZ115" s="43"/>
      <c r="DA115" s="43"/>
      <c r="DB115" s="43"/>
      <c r="DC115" s="43"/>
      <c r="DD115" s="43"/>
      <c r="DE115" s="43"/>
      <c r="DF115" s="43"/>
      <c r="DG115" s="43"/>
      <c r="DH115" s="43"/>
      <c r="DI115" s="43"/>
      <c r="DJ115" s="43"/>
      <c r="DK115" s="43"/>
      <c r="DL115" s="43"/>
      <c r="DM115" s="43"/>
      <c r="DN115" s="43"/>
      <c r="DO115" s="43"/>
      <c r="DP115" s="43"/>
      <c r="DQ115" s="43"/>
      <c r="DR115" s="43"/>
      <c r="DS115" s="43"/>
      <c r="DT115" s="43"/>
      <c r="DU115" s="43"/>
      <c r="DV115" s="43"/>
      <c r="DW115" s="43"/>
      <c r="DX115" s="43"/>
      <c r="DY115" s="43"/>
      <c r="DZ115" s="43"/>
      <c r="EA115" s="43"/>
      <c r="EB115" s="43"/>
      <c r="EC115" s="43"/>
      <c r="ED115" s="43"/>
      <c r="EE115" s="43"/>
      <c r="EF115" s="43"/>
      <c r="EG115" s="43"/>
      <c r="EH115" s="43"/>
      <c r="EI115" s="43"/>
      <c r="EJ115" s="43"/>
    </row>
    <row r="116" spans="1:140" s="44" customFormat="1" ht="26.1" customHeight="1" x14ac:dyDescent="0.25">
      <c r="A116" s="144"/>
      <c r="B116" s="147"/>
      <c r="C116" s="43" t="str">
        <f t="shared" ref="C116:C147" si="308">IF($C$4="Duet","Faturização",IF($C$4="Duet Mix","Faturização",IF($C$4="team","Faturização",IF($C$4="Combi","Faturização",""))))</f>
        <v/>
      </c>
      <c r="D116" s="97"/>
      <c r="E116" s="58" t="str">
        <f t="shared" ref="E116" si="309">IF(AND(C116="Faturização",B113="Hybrid"),"Faturização","")</f>
        <v/>
      </c>
      <c r="F116" s="149" t="s">
        <v>1617</v>
      </c>
      <c r="G116" s="150"/>
      <c r="H116" s="74"/>
      <c r="I116" s="75"/>
      <c r="J116" s="75"/>
      <c r="K116" s="75"/>
      <c r="L116" s="75"/>
      <c r="M116" s="75"/>
      <c r="N116" s="75"/>
      <c r="O116" s="76"/>
      <c r="P116" s="61">
        <f t="shared" ref="P116" si="310">(H115*H116)+(I115*I116)+(J115*J116)+(K115*K116)+(L115*L116)+(M115*M116)+(N115*N116)+(O115*O116)</f>
        <v>0</v>
      </c>
      <c r="Q116" s="61"/>
      <c r="R116" s="43"/>
      <c r="S116" s="43"/>
      <c r="T116" s="43"/>
      <c r="U116" s="43"/>
      <c r="V116" s="43"/>
      <c r="W116" s="43"/>
      <c r="X116" s="70">
        <f t="shared" ref="X116" si="311">(R115*R116)+(S115*S116)+(T115*T116)+(U115*U116)+(V115*V116)+(W115*W116)</f>
        <v>0</v>
      </c>
      <c r="Y116" s="70">
        <f t="shared" ref="Y116" si="312">F115+G115+P116+X116+SUM(F119:W119)</f>
        <v>0</v>
      </c>
      <c r="Z116" s="122"/>
      <c r="AA116" s="61"/>
      <c r="AB116" s="61"/>
      <c r="AC116" s="62"/>
      <c r="AD116" s="62"/>
      <c r="AE116" s="62"/>
      <c r="AF116" s="62"/>
      <c r="AG116" s="62"/>
      <c r="AH116" s="62"/>
      <c r="AI116" s="62"/>
      <c r="AJ116" s="62"/>
      <c r="AK116" s="63"/>
      <c r="AL116" s="63"/>
      <c r="AM116" s="63"/>
      <c r="AN116" s="63"/>
      <c r="AO116" s="63"/>
      <c r="AP116" s="63"/>
      <c r="AQ116" s="63"/>
      <c r="AR116" s="63"/>
      <c r="AS116" s="70" t="s">
        <v>1593</v>
      </c>
      <c r="AT116" s="61"/>
      <c r="AU116" s="61"/>
      <c r="AV116" s="61"/>
      <c r="AW116" s="61"/>
      <c r="AX116" s="61"/>
      <c r="AY116" s="61"/>
      <c r="AZ116" s="61"/>
      <c r="BA116" s="61"/>
      <c r="BB116" s="61"/>
      <c r="BC116" s="61"/>
      <c r="BD116" s="61"/>
      <c r="BE116" s="43"/>
      <c r="BF116" s="43"/>
      <c r="BG116" s="43"/>
      <c r="BH116" s="43"/>
      <c r="BI116" s="43"/>
      <c r="BJ116" s="43"/>
      <c r="BK116" s="43"/>
      <c r="BL116" s="43"/>
      <c r="BM116" s="43"/>
      <c r="BN116" s="43"/>
      <c r="BO116" s="43"/>
      <c r="BP116" s="43"/>
      <c r="BQ116" s="43"/>
      <c r="BR116" s="43"/>
      <c r="BS116" s="43"/>
      <c r="BT116" s="43"/>
      <c r="BU116" s="43"/>
      <c r="BV116" s="43"/>
      <c r="BW116" s="43"/>
      <c r="BX116" s="43"/>
      <c r="BY116" s="43"/>
      <c r="BZ116" s="43"/>
      <c r="CA116" s="43"/>
      <c r="CB116" s="43"/>
      <c r="CC116" s="43"/>
      <c r="CD116" s="43"/>
      <c r="CE116" s="43"/>
      <c r="CF116" s="43"/>
      <c r="CG116" s="43"/>
      <c r="CH116" s="43"/>
      <c r="CI116" s="43"/>
      <c r="CJ116" s="43"/>
      <c r="CK116" s="43"/>
      <c r="CL116" s="43"/>
      <c r="CM116" s="43"/>
      <c r="CN116" s="43"/>
      <c r="CO116" s="43"/>
      <c r="CP116" s="43"/>
      <c r="CQ116" s="43"/>
      <c r="CR116" s="43"/>
      <c r="CS116" s="43"/>
      <c r="CT116" s="43"/>
      <c r="CU116" s="43"/>
      <c r="CV116" s="43"/>
      <c r="CW116" s="43"/>
      <c r="CX116" s="43"/>
      <c r="CY116" s="43"/>
      <c r="CZ116" s="43"/>
      <c r="DA116" s="43"/>
      <c r="DB116" s="43"/>
      <c r="DC116" s="43"/>
      <c r="DD116" s="43"/>
      <c r="DE116" s="43"/>
      <c r="DF116" s="43"/>
      <c r="DG116" s="43"/>
      <c r="DH116" s="43"/>
      <c r="DI116" s="43"/>
      <c r="DJ116" s="43"/>
      <c r="DK116" s="43"/>
      <c r="DL116" s="43"/>
      <c r="DM116" s="43"/>
      <c r="DN116" s="43"/>
      <c r="DO116" s="43"/>
      <c r="DP116" s="43"/>
      <c r="DQ116" s="43"/>
      <c r="DR116" s="43"/>
      <c r="DS116" s="43"/>
      <c r="DT116" s="43"/>
      <c r="DU116" s="43"/>
      <c r="DV116" s="43"/>
      <c r="DW116" s="43"/>
      <c r="DX116" s="43"/>
      <c r="DY116" s="43"/>
      <c r="DZ116" s="43"/>
      <c r="EA116" s="43"/>
      <c r="EB116" s="43"/>
      <c r="EC116" s="43"/>
      <c r="ED116" s="43"/>
      <c r="EE116" s="43"/>
      <c r="EF116" s="43"/>
      <c r="EG116" s="43"/>
      <c r="EH116" s="43"/>
      <c r="EI116" s="43"/>
      <c r="EJ116" s="43"/>
    </row>
    <row r="117" spans="1:140" s="44" customFormat="1" ht="12" customHeight="1" x14ac:dyDescent="0.25">
      <c r="A117" s="144"/>
      <c r="B117" s="147"/>
      <c r="C117" s="87" t="str">
        <f t="shared" ref="C117" si="313">IF(AND($B113="ACROB",$C$4="EQUIPA"),"ACROB_B",IF(AND($B113="ACROB",$C$4="combinado"),"ACROB_B",""))</f>
        <v/>
      </c>
      <c r="D117" s="97"/>
      <c r="E117" s="54" t="s">
        <v>66</v>
      </c>
      <c r="F117" s="85"/>
      <c r="G117" s="86" t="str">
        <f t="shared" ref="G117:G148" si="314">IF(C118="ACROB_C","ACRO-PAIR","")</f>
        <v/>
      </c>
      <c r="H117" s="78"/>
      <c r="I117" s="49"/>
      <c r="J117" s="49"/>
      <c r="K117" s="49"/>
      <c r="L117" s="49"/>
      <c r="M117" s="49"/>
      <c r="N117" s="49"/>
      <c r="O117" s="79"/>
      <c r="P117" s="49"/>
      <c r="Q117" s="49"/>
      <c r="R117" s="80"/>
      <c r="S117" s="80"/>
      <c r="T117" s="80"/>
      <c r="U117" s="80"/>
      <c r="V117" s="80"/>
      <c r="W117" s="77"/>
      <c r="X117" s="49"/>
      <c r="Y117" s="49"/>
      <c r="Z117" s="122"/>
      <c r="AA117" s="61"/>
      <c r="AB117" s="61"/>
      <c r="AC117" s="61"/>
      <c r="AD117" s="61"/>
      <c r="AE117" s="61"/>
      <c r="AF117" s="61"/>
      <c r="AG117" s="61"/>
      <c r="AH117" s="61"/>
      <c r="AI117" s="61"/>
      <c r="AJ117" s="61"/>
      <c r="AK117" s="61"/>
      <c r="AL117" s="61"/>
      <c r="AM117" s="61"/>
      <c r="AN117" s="61"/>
      <c r="AO117" s="61"/>
      <c r="AP117" s="61"/>
      <c r="AQ117" s="61"/>
      <c r="AR117" s="61"/>
      <c r="AS117" s="61"/>
      <c r="AT117" s="61"/>
      <c r="AU117" s="61"/>
      <c r="AV117" s="61"/>
      <c r="AW117" s="61"/>
      <c r="AX117" s="61"/>
      <c r="AY117" s="61"/>
      <c r="AZ117" s="61"/>
      <c r="BA117" s="61"/>
      <c r="BB117" s="61"/>
      <c r="BC117" s="61"/>
      <c r="BD117" s="61"/>
      <c r="BE117" s="43"/>
      <c r="BF117" s="43"/>
      <c r="BG117" s="43"/>
      <c r="BH117" s="43"/>
      <c r="BI117" s="43"/>
      <c r="BJ117" s="43"/>
      <c r="BK117" s="43"/>
      <c r="BL117" s="43"/>
      <c r="BM117" s="43"/>
      <c r="BN117" s="43"/>
      <c r="BO117" s="43"/>
      <c r="BP117" s="43"/>
      <c r="BQ117" s="43"/>
      <c r="BR117" s="43"/>
      <c r="BS117" s="43"/>
      <c r="BT117" s="43"/>
      <c r="BU117" s="43"/>
      <c r="BV117" s="43"/>
      <c r="BW117" s="43"/>
      <c r="BX117" s="43"/>
      <c r="BY117" s="43"/>
      <c r="BZ117" s="43"/>
      <c r="CA117" s="43"/>
      <c r="CB117" s="43"/>
      <c r="CC117" s="43"/>
      <c r="CD117" s="43"/>
      <c r="CE117" s="43"/>
      <c r="CF117" s="43"/>
      <c r="CG117" s="43"/>
      <c r="CH117" s="43"/>
      <c r="CI117" s="43"/>
      <c r="CJ117" s="43"/>
      <c r="CK117" s="43"/>
      <c r="CL117" s="43"/>
      <c r="CM117" s="43"/>
      <c r="CN117" s="43"/>
      <c r="CO117" s="43"/>
      <c r="CP117" s="43"/>
      <c r="CQ117" s="43"/>
      <c r="CR117" s="43"/>
      <c r="CS117" s="43"/>
      <c r="CT117" s="43"/>
      <c r="CU117" s="43"/>
      <c r="CV117" s="43"/>
      <c r="CW117" s="43"/>
      <c r="CX117" s="43"/>
      <c r="CY117" s="43"/>
      <c r="CZ117" s="43"/>
      <c r="DA117" s="43"/>
      <c r="DB117" s="43"/>
      <c r="DC117" s="43"/>
      <c r="DD117" s="43"/>
      <c r="DE117" s="43"/>
      <c r="DF117" s="43"/>
      <c r="DG117" s="43"/>
      <c r="DH117" s="43"/>
      <c r="DI117" s="43"/>
      <c r="DJ117" s="43"/>
      <c r="DK117" s="43"/>
      <c r="DL117" s="43"/>
      <c r="DM117" s="43"/>
      <c r="DN117" s="43"/>
      <c r="DO117" s="43"/>
      <c r="DP117" s="43"/>
      <c r="DQ117" s="43"/>
      <c r="DR117" s="43"/>
      <c r="DS117" s="43"/>
      <c r="DT117" s="43"/>
      <c r="DU117" s="43"/>
      <c r="DV117" s="43"/>
      <c r="DW117" s="43"/>
      <c r="DX117" s="43"/>
      <c r="DY117" s="43"/>
      <c r="DZ117" s="43"/>
      <c r="EA117" s="43"/>
      <c r="EB117" s="43"/>
      <c r="EC117" s="43"/>
      <c r="ED117" s="43"/>
      <c r="EE117" s="43"/>
      <c r="EF117" s="43"/>
      <c r="EG117" s="43"/>
      <c r="EH117" s="43"/>
      <c r="EI117" s="43"/>
      <c r="EJ117" s="43"/>
    </row>
    <row r="118" spans="1:140" s="44" customFormat="1" ht="12" customHeight="1" thickBot="1" x14ac:dyDescent="0.3">
      <c r="A118" s="145"/>
      <c r="B118" s="148"/>
      <c r="C118" s="88" t="str">
        <f t="shared" ref="C118" si="315">IF(AND(B113="ACROB",$C$5="DUETO"),"ACROB_C","")</f>
        <v/>
      </c>
      <c r="D118" s="98"/>
      <c r="E118" s="55" t="s">
        <v>1170</v>
      </c>
      <c r="F118" s="81"/>
      <c r="G118" s="82"/>
      <c r="H118" s="83"/>
      <c r="I118" s="50"/>
      <c r="J118" s="50"/>
      <c r="K118" s="50"/>
      <c r="L118" s="50"/>
      <c r="M118" s="50"/>
      <c r="N118" s="50"/>
      <c r="O118" s="84"/>
      <c r="P118" s="49"/>
      <c r="Q118" s="49"/>
      <c r="R118" s="50"/>
      <c r="S118" s="50"/>
      <c r="T118" s="50"/>
      <c r="U118" s="50"/>
      <c r="V118" s="50"/>
      <c r="W118" s="84"/>
      <c r="X118" s="50"/>
      <c r="Y118" s="50"/>
      <c r="Z118" s="123"/>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c r="AW118" s="61"/>
      <c r="AX118" s="61"/>
      <c r="AY118" s="61"/>
      <c r="AZ118" s="61"/>
      <c r="BA118" s="61"/>
      <c r="BB118" s="61"/>
      <c r="BC118" s="61"/>
      <c r="BD118" s="61"/>
      <c r="BE118" s="43"/>
      <c r="BF118" s="43"/>
      <c r="BG118" s="43"/>
      <c r="BH118" s="43"/>
      <c r="BI118" s="43"/>
      <c r="BJ118" s="43"/>
      <c r="BK118" s="43"/>
      <c r="BL118" s="43"/>
      <c r="BM118" s="43"/>
      <c r="BN118" s="43"/>
      <c r="BO118" s="43"/>
      <c r="BP118" s="43"/>
      <c r="BQ118" s="43"/>
      <c r="BR118" s="43"/>
      <c r="BS118" s="43"/>
      <c r="BT118" s="43"/>
      <c r="BU118" s="43"/>
      <c r="BV118" s="43"/>
      <c r="BW118" s="43"/>
      <c r="BX118" s="43"/>
      <c r="BY118" s="43"/>
      <c r="BZ118" s="43"/>
      <c r="CA118" s="43"/>
      <c r="CB118" s="43"/>
      <c r="CC118" s="43"/>
      <c r="CD118" s="43"/>
      <c r="CE118" s="43"/>
      <c r="CF118" s="43"/>
      <c r="CG118" s="43"/>
      <c r="CH118" s="43"/>
      <c r="CI118" s="43"/>
      <c r="CJ118" s="43"/>
      <c r="CK118" s="43"/>
      <c r="CL118" s="43"/>
      <c r="CM118" s="43"/>
      <c r="CN118" s="43"/>
      <c r="CO118" s="43"/>
      <c r="CP118" s="43"/>
      <c r="CQ118" s="43"/>
      <c r="CR118" s="43"/>
      <c r="CS118" s="43"/>
      <c r="CT118" s="43"/>
      <c r="CU118" s="43"/>
      <c r="CV118" s="43"/>
      <c r="CW118" s="43"/>
      <c r="CX118" s="43"/>
      <c r="CY118" s="43"/>
      <c r="CZ118" s="43"/>
      <c r="DA118" s="43"/>
      <c r="DB118" s="43"/>
      <c r="DC118" s="43"/>
      <c r="DD118" s="43"/>
      <c r="DE118" s="43"/>
      <c r="DF118" s="43"/>
      <c r="DG118" s="43"/>
      <c r="DH118" s="43"/>
      <c r="DI118" s="43"/>
      <c r="DJ118" s="43"/>
      <c r="DK118" s="43"/>
      <c r="DL118" s="43"/>
      <c r="DM118" s="43"/>
      <c r="DN118" s="43"/>
      <c r="DO118" s="43"/>
      <c r="DP118" s="43"/>
      <c r="DQ118" s="43"/>
      <c r="DR118" s="43"/>
      <c r="DS118" s="43"/>
      <c r="DT118" s="43"/>
      <c r="DU118" s="43"/>
      <c r="DV118" s="43"/>
      <c r="DW118" s="43"/>
      <c r="DX118" s="43"/>
      <c r="DY118" s="43"/>
      <c r="DZ118" s="43"/>
      <c r="EA118" s="43"/>
      <c r="EB118" s="43"/>
      <c r="EC118" s="43"/>
      <c r="ED118" s="43"/>
      <c r="EE118" s="43"/>
      <c r="EF118" s="43"/>
      <c r="EG118" s="43"/>
      <c r="EH118" s="43"/>
      <c r="EI118" s="43"/>
      <c r="EJ118" s="43"/>
    </row>
    <row r="119" spans="1:140" s="44" customFormat="1" ht="12" customHeight="1" x14ac:dyDescent="0.25">
      <c r="A119" s="143"/>
      <c r="B119" s="146"/>
      <c r="C119" s="141" t="str">
        <f>IF(B119="HYBRID",MOVIMENTOS!$A$8,IF(B119="ACROB",MOVIMENTOS!$E$8,""))</f>
        <v/>
      </c>
      <c r="D119" s="96"/>
      <c r="E119" s="156" t="s">
        <v>1642</v>
      </c>
      <c r="F119" s="158" t="str">
        <f t="shared" ref="F119:F150" si="316">IF(B119="HYBRID",0.5,IF(B119="TRE",0,""))</f>
        <v/>
      </c>
      <c r="G119" s="159"/>
      <c r="H119" s="39"/>
      <c r="I119" s="41"/>
      <c r="J119" s="41"/>
      <c r="K119" s="41"/>
      <c r="L119" s="41"/>
      <c r="M119" s="41"/>
      <c r="N119" s="41"/>
      <c r="O119" s="40"/>
      <c r="P119" s="68"/>
      <c r="Q119" s="103" t="str">
        <f>IF(B119="HYBRID",MOVIMENTOS!$G$8,"")</f>
        <v/>
      </c>
      <c r="R119" s="42"/>
      <c r="S119" s="41"/>
      <c r="T119" s="41"/>
      <c r="U119" s="41"/>
      <c r="V119" s="41"/>
      <c r="W119" s="40"/>
      <c r="X119" s="68"/>
      <c r="Y119" s="68"/>
      <c r="Z119" s="121">
        <f t="shared" ref="Z119" si="317">IF(E122="Faturização",Y122,IF(E122="",Y121,0))</f>
        <v>0</v>
      </c>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43"/>
      <c r="BF119" s="43"/>
      <c r="BG119" s="43"/>
      <c r="BH119" s="43"/>
      <c r="BI119" s="43"/>
      <c r="BJ119" s="43"/>
      <c r="BK119" s="43"/>
      <c r="BL119" s="43"/>
      <c r="BM119" s="43"/>
      <c r="BN119" s="43"/>
      <c r="BO119" s="43"/>
      <c r="BP119" s="43"/>
      <c r="BQ119" s="43"/>
      <c r="BR119" s="43"/>
      <c r="BS119" s="43"/>
      <c r="BT119" s="43"/>
      <c r="BU119" s="43"/>
      <c r="BV119" s="43"/>
      <c r="BW119" s="43"/>
      <c r="BX119" s="43"/>
      <c r="BY119" s="43"/>
      <c r="BZ119" s="43"/>
      <c r="CA119" s="43"/>
      <c r="CB119" s="43"/>
      <c r="CC119" s="43"/>
      <c r="CD119" s="43"/>
      <c r="CE119" s="43"/>
      <c r="CF119" s="43"/>
      <c r="CG119" s="43"/>
      <c r="CH119" s="43"/>
      <c r="CI119" s="43"/>
      <c r="CJ119" s="43"/>
      <c r="CK119" s="43"/>
      <c r="CL119" s="43"/>
      <c r="CM119" s="43"/>
      <c r="CN119" s="43"/>
      <c r="CO119" s="43"/>
      <c r="CP119" s="43"/>
      <c r="CQ119" s="43"/>
      <c r="CR119" s="43"/>
      <c r="CS119" s="43"/>
      <c r="CT119" s="43"/>
      <c r="CU119" s="43"/>
      <c r="CV119" s="43"/>
      <c r="CW119" s="43"/>
      <c r="CX119" s="43"/>
      <c r="CY119" s="43"/>
      <c r="CZ119" s="43"/>
      <c r="DA119" s="43"/>
      <c r="DB119" s="43"/>
      <c r="DC119" s="43"/>
      <c r="DD119" s="43"/>
      <c r="DE119" s="43"/>
      <c r="DF119" s="43"/>
      <c r="DG119" s="43"/>
      <c r="DH119" s="43"/>
      <c r="DI119" s="43"/>
      <c r="DJ119" s="43"/>
      <c r="DK119" s="43"/>
      <c r="DL119" s="43"/>
      <c r="DM119" s="43"/>
      <c r="DN119" s="43"/>
      <c r="DO119" s="43"/>
      <c r="DP119" s="43"/>
      <c r="DQ119" s="43"/>
      <c r="DR119" s="43"/>
      <c r="DS119" s="43"/>
      <c r="DT119" s="43"/>
      <c r="DU119" s="43"/>
      <c r="DV119" s="43"/>
      <c r="DW119" s="43"/>
      <c r="DX119" s="43"/>
      <c r="DY119" s="43"/>
      <c r="DZ119" s="43"/>
      <c r="EA119" s="43"/>
      <c r="EB119" s="43"/>
      <c r="EC119" s="43"/>
      <c r="ED119" s="43"/>
      <c r="EE119" s="43"/>
      <c r="EF119" s="43"/>
      <c r="EG119" s="43"/>
      <c r="EH119" s="43"/>
      <c r="EI119" s="43"/>
      <c r="EJ119" s="43"/>
    </row>
    <row r="120" spans="1:140" s="44" customFormat="1" ht="12" customHeight="1" x14ac:dyDescent="0.25">
      <c r="A120" s="144"/>
      <c r="B120" s="147"/>
      <c r="C120" s="142"/>
      <c r="D120" s="97"/>
      <c r="E120" s="157"/>
      <c r="F120" s="160"/>
      <c r="G120" s="161"/>
      <c r="H120" s="45"/>
      <c r="I120" s="47"/>
      <c r="J120" s="47"/>
      <c r="K120" s="47"/>
      <c r="L120" s="47"/>
      <c r="M120" s="47"/>
      <c r="N120" s="47"/>
      <c r="O120" s="46"/>
      <c r="P120" s="34"/>
      <c r="Q120" s="104"/>
      <c r="R120" s="47"/>
      <c r="S120" s="47"/>
      <c r="T120" s="47"/>
      <c r="U120" s="47"/>
      <c r="V120" s="47"/>
      <c r="W120" s="47"/>
      <c r="X120" s="61"/>
      <c r="Y120" s="61"/>
      <c r="Z120" s="122"/>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61"/>
      <c r="BC120" s="61"/>
      <c r="BD120" s="61"/>
      <c r="BE120" s="43"/>
      <c r="BF120" s="43"/>
      <c r="BG120" s="43"/>
      <c r="BH120" s="43"/>
      <c r="BI120" s="43"/>
      <c r="BJ120" s="43"/>
      <c r="BK120" s="43"/>
      <c r="BL120" s="43"/>
      <c r="BM120" s="43"/>
      <c r="BN120" s="43"/>
      <c r="BO120" s="43"/>
      <c r="BP120" s="43"/>
      <c r="BQ120" s="43"/>
      <c r="BR120" s="43"/>
      <c r="BS120" s="43"/>
      <c r="BT120" s="43"/>
      <c r="BU120" s="43"/>
      <c r="BV120" s="43"/>
      <c r="BW120" s="43"/>
      <c r="BX120" s="43"/>
      <c r="BY120" s="43"/>
      <c r="BZ120" s="43"/>
      <c r="CA120" s="43"/>
      <c r="CB120" s="43"/>
      <c r="CC120" s="43"/>
      <c r="CD120" s="43"/>
      <c r="CE120" s="43"/>
      <c r="CF120" s="43"/>
      <c r="CG120" s="43"/>
      <c r="CH120" s="43"/>
      <c r="CI120" s="43"/>
      <c r="CJ120" s="43"/>
      <c r="CK120" s="43"/>
      <c r="CL120" s="43"/>
      <c r="CM120" s="43"/>
      <c r="CN120" s="43"/>
      <c r="CO120" s="43"/>
      <c r="CP120" s="43"/>
      <c r="CQ120" s="43"/>
      <c r="CR120" s="43"/>
      <c r="CS120" s="43"/>
      <c r="CT120" s="43"/>
      <c r="CU120" s="43"/>
      <c r="CV120" s="43"/>
      <c r="CW120" s="43"/>
      <c r="CX120" s="43"/>
      <c r="CY120" s="43"/>
      <c r="CZ120" s="43"/>
      <c r="DA120" s="43"/>
      <c r="DB120" s="43"/>
      <c r="DC120" s="43"/>
      <c r="DD120" s="43"/>
      <c r="DE120" s="43"/>
      <c r="DF120" s="43"/>
      <c r="DG120" s="43"/>
      <c r="DH120" s="43"/>
      <c r="DI120" s="43"/>
      <c r="DJ120" s="43"/>
      <c r="DK120" s="43"/>
      <c r="DL120" s="43"/>
      <c r="DM120" s="43"/>
      <c r="DN120" s="43"/>
      <c r="DO120" s="43"/>
      <c r="DP120" s="43"/>
      <c r="DQ120" s="43"/>
      <c r="DR120" s="43"/>
      <c r="DS120" s="43"/>
      <c r="DT120" s="43"/>
      <c r="DU120" s="43"/>
      <c r="DV120" s="43"/>
      <c r="DW120" s="43"/>
      <c r="DX120" s="43"/>
      <c r="DY120" s="43"/>
      <c r="DZ120" s="43"/>
      <c r="EA120" s="43"/>
      <c r="EB120" s="43"/>
      <c r="EC120" s="43"/>
      <c r="ED120" s="43"/>
      <c r="EE120" s="43"/>
      <c r="EF120" s="43"/>
      <c r="EG120" s="43"/>
      <c r="EH120" s="43"/>
      <c r="EI120" s="43"/>
      <c r="EJ120" s="43"/>
    </row>
    <row r="121" spans="1:140" s="44" customFormat="1" ht="12" customHeight="1" x14ac:dyDescent="0.3">
      <c r="A121" s="144"/>
      <c r="B121" s="147"/>
      <c r="C121" s="48" t="str">
        <f>IF(B119="HYBRID",MOVIMENTOS!$P$8,"")</f>
        <v/>
      </c>
      <c r="D121" s="97"/>
      <c r="E121" s="58" t="s">
        <v>1170</v>
      </c>
      <c r="F121" s="32"/>
      <c r="G121" s="33"/>
      <c r="H121" s="58">
        <f t="shared" ref="H121:H184" si="318">IF(OR(IFERROR(AC121,TRUE)=TRUE,IFERROR(AK121,TRUE)=TRUE)=TRUE,0,IF(AC121=0,AK121,AC121))</f>
        <v>0</v>
      </c>
      <c r="I121" s="58">
        <f t="shared" ref="I121:I152" si="319">IF(OR(IFERROR(AD121,TRUE)=TRUE,IFERROR(AL121,TRUE)=TRUE)=TRUE,0,IF(AD121=0,AL121,AD121))</f>
        <v>0</v>
      </c>
      <c r="J121" s="58">
        <f t="shared" ref="J121:J184" si="320">IF(OR(IFERROR(AE121,TRUE)=TRUE,IFERROR(AM121,TRUE)=TRUE)=TRUE,0,IF(AE121=0,AM121,AE121))</f>
        <v>0</v>
      </c>
      <c r="K121" s="58">
        <f t="shared" ref="K121:K184" si="321">IF(OR(IFERROR(AF121,TRUE)=TRUE,IFERROR(AN121,TRUE)=TRUE)=TRUE,0,IF(AF121=0,AN121,AF121))</f>
        <v>0</v>
      </c>
      <c r="L121" s="58">
        <f t="shared" ref="L121:L184" si="322">IF(OR(IFERROR(AG121,TRUE)=TRUE,IFERROR(AO121,TRUE)=TRUE)=TRUE,0,IF(AG121=0,AO121,AG121))</f>
        <v>0</v>
      </c>
      <c r="M121" s="58">
        <f t="shared" ref="M121:M184" si="323">IF(OR(IFERROR(AH121,TRUE)=TRUE,IFERROR(AP121,TRUE)=TRUE)=TRUE,0,IF(AH121=0,AP121,AH121))</f>
        <v>0</v>
      </c>
      <c r="N121" s="58">
        <f t="shared" ref="N121:N184" si="324">IF(OR(IFERROR(AI121,TRUE)=TRUE,IFERROR(AQ121,TRUE)=TRUE)=TRUE,0,IF(AI121=0,AQ121,AI121))</f>
        <v>0</v>
      </c>
      <c r="O121" s="58">
        <f t="shared" ref="O121:O184" si="325">IF(OR(IFERROR(AJ121,TRUE)=TRUE,IFERROR(AR121,TRUE)=TRUE)=TRUE,0,IF(AJ121=0,AR121,AJ121))</f>
        <v>0</v>
      </c>
      <c r="P121" s="34">
        <f t="shared" ref="P121" si="326">SUM(H121:O121)</f>
        <v>0</v>
      </c>
      <c r="Q121" s="34" t="str">
        <f t="shared" ref="Q121:Q152" si="327">C121</f>
        <v/>
      </c>
      <c r="R121" s="34">
        <f>IF(R120=MOVIMENTOS!$A$53,MOVIMENTOS!$A$54,IF(R120=MOVIMENTOS!$B$53,MOVIMENTOS!$B$54,IF(R120=MOVIMENTOS!$C$53,MOVIMENTOS!$C$54,IF(R120=MOVIMENTOS!$D$53,MOVIMENTOS!$D$54,IF(R120=MOVIMENTOS!$E$53,MOVIMENTOS!$E$54,IF(R120=MOVIMENTOS!$F$53,MOVIMENTOS!$F$54,IF(R120=MOVIMENTOS!$G$53,MOVIMENTOS!$G$54,IF(R120=MOVIMENTOS!$I$53,MOVIMENTOS!$I$54,IF(R120=MOVIMENTOS!$J$53,MOVIMENTOS!$J$54,IF(R120=MOVIMENTOS!$K$53,MOVIMENTOS!$K$54,IF(R120=MOVIMENTOS!$L$53,MOVIMENTOS!$L$54,IF(R120=MOVIMENTOS!$M$53,MOVIMENTOS!$M$54,IF(R120=MOVIMENTOS!$N$53,MOVIMENTOS!$N$54,IF(R120=MOVIMENTOS!$O$53,MOVIMENTOS!$O$54,IF(R120=MOVIMENTOS!$P$53,MOVIMENTOS!$P$54,IF(R120=MOVIMENTOS!$Q$53,MOVIMENTOS!$Q$54,IF(R120=MOVIMENTOS!$R$53,MOVIMENTOS!$R$54,IF(R120=MOVIMENTOS!$S$53,MOVIMENTOS!$S$54,IF(R120=MOVIMENTOS!$T$53,MOVIMENTOS!$T$54,0)))))))))))))))))))</f>
        <v>0</v>
      </c>
      <c r="S121" s="34">
        <f>IF(S120=MOVIMENTOS!$A$53,MOVIMENTOS!$A$54,IF(S120=MOVIMENTOS!$B$53,MOVIMENTOS!$B$54,IF(S120=MOVIMENTOS!$C$53,MOVIMENTOS!$C$54,IF(S120=MOVIMENTOS!$D$53,MOVIMENTOS!$D$54,IF(S120=MOVIMENTOS!$E$53,MOVIMENTOS!$E$54,IF(S120=MOVIMENTOS!$F$53,MOVIMENTOS!$F$54,IF(S120=MOVIMENTOS!$G$53,MOVIMENTOS!$G$54,IF(S120=MOVIMENTOS!$I$53,MOVIMENTOS!$I$54,IF(S120=MOVIMENTOS!$J$53,MOVIMENTOS!$J$54,IF(S120=MOVIMENTOS!$K$53,MOVIMENTOS!$K$54,IF(S120=MOVIMENTOS!$L$53,MOVIMENTOS!$L$54,IF(S120=MOVIMENTOS!$M$53,MOVIMENTOS!$M$54,IF(S120=MOVIMENTOS!$N$53,MOVIMENTOS!$N$54,IF(S120=MOVIMENTOS!$O$53,MOVIMENTOS!$O$54,IF(S120=MOVIMENTOS!$P$53,MOVIMENTOS!$P$54,IF(S120=MOVIMENTOS!$Q$53,MOVIMENTOS!$Q$54,IF(S120=MOVIMENTOS!$R$53,MOVIMENTOS!$R$54,IF(S120=MOVIMENTOS!$S$53,MOVIMENTOS!$S$54,IF(S120=MOVIMENTOS!$T$53,MOVIMENTOS!$T$54,0)))))))))))))))))))</f>
        <v>0</v>
      </c>
      <c r="T121" s="34">
        <f>IF(T120=MOVIMENTOS!$A$53,MOVIMENTOS!$A$54,IF(T120=MOVIMENTOS!$B$53,MOVIMENTOS!$B$54,IF(T120=MOVIMENTOS!$C$53,MOVIMENTOS!$C$54,IF(T120=MOVIMENTOS!$D$53,MOVIMENTOS!$D$54,IF(T120=MOVIMENTOS!$E$53,MOVIMENTOS!$E$54,IF(T120=MOVIMENTOS!$F$53,MOVIMENTOS!$F$54,IF(T120=MOVIMENTOS!$G$53,MOVIMENTOS!$G$54,IF(T120=MOVIMENTOS!$I$53,MOVIMENTOS!$I$54,IF(T120=MOVIMENTOS!$J$53,MOVIMENTOS!$J$54,IF(T120=MOVIMENTOS!$K$53,MOVIMENTOS!$K$54,IF(T120=MOVIMENTOS!$L$53,MOVIMENTOS!$L$54,IF(T120=MOVIMENTOS!$M$53,MOVIMENTOS!$M$54,IF(T120=MOVIMENTOS!$N$53,MOVIMENTOS!$N$54,IF(T120=MOVIMENTOS!$O$53,MOVIMENTOS!$O$54,IF(T120=MOVIMENTOS!$P$53,MOVIMENTOS!$P$54,IF(T120=MOVIMENTOS!$Q$53,MOVIMENTOS!$Q$54,IF(T120=MOVIMENTOS!$R$53,MOVIMENTOS!$R$54,IF(T120=MOVIMENTOS!$S$53,MOVIMENTOS!$S$54,IF(T120=MOVIMENTOS!$T$53,MOVIMENTOS!$T$54,0)))))))))))))))))))</f>
        <v>0</v>
      </c>
      <c r="U121" s="34">
        <f>IF(U120=MOVIMENTOS!$A$53,MOVIMENTOS!$A$54,IF(U120=MOVIMENTOS!$B$53,MOVIMENTOS!$B$54,IF(U120=MOVIMENTOS!$C$53,MOVIMENTOS!$C$54,IF(U120=MOVIMENTOS!$D$53,MOVIMENTOS!$D$54,IF(U120=MOVIMENTOS!$E$53,MOVIMENTOS!$E$54,IF(U120=MOVIMENTOS!$F$53,MOVIMENTOS!$F$54,IF(U120=MOVIMENTOS!$G$53,MOVIMENTOS!$G$54,IF(U120=MOVIMENTOS!$I$53,MOVIMENTOS!$I$54,IF(U120=MOVIMENTOS!$J$53,MOVIMENTOS!$J$54,IF(U120=MOVIMENTOS!$K$53,MOVIMENTOS!$K$54,IF(U120=MOVIMENTOS!$L$53,MOVIMENTOS!$L$54,IF(U120=MOVIMENTOS!$M$53,MOVIMENTOS!$M$54,IF(U120=MOVIMENTOS!$N$53,MOVIMENTOS!$N$54,IF(U120=MOVIMENTOS!$O$53,MOVIMENTOS!$O$54,IF(U120=MOVIMENTOS!$P$53,MOVIMENTOS!$P$54,IF(U120=MOVIMENTOS!$Q$53,MOVIMENTOS!$Q$54,IF(U120=MOVIMENTOS!$R$53,MOVIMENTOS!$R$54,IF(U120=MOVIMENTOS!$S$53,MOVIMENTOS!$S$54,IF(U120=MOVIMENTOS!$T$53,MOVIMENTOS!$T$54,0)))))))))))))))))))</f>
        <v>0</v>
      </c>
      <c r="V121" s="34">
        <f>IF(V120=MOVIMENTOS!$A$53,MOVIMENTOS!$A$54,IF(V120=MOVIMENTOS!$B$53,MOVIMENTOS!$B$54,IF(V120=MOVIMENTOS!$C$53,MOVIMENTOS!$C$54,IF(V120=MOVIMENTOS!$D$53,MOVIMENTOS!$D$54,IF(V120=MOVIMENTOS!$E$53,MOVIMENTOS!$E$54,IF(V120=MOVIMENTOS!$F$53,MOVIMENTOS!$F$54,IF(V120=MOVIMENTOS!$G$53,MOVIMENTOS!$G$54,IF(V120=MOVIMENTOS!$I$53,MOVIMENTOS!$I$54,IF(V120=MOVIMENTOS!$J$53,MOVIMENTOS!$J$54,IF(V120=MOVIMENTOS!$K$53,MOVIMENTOS!$K$54,IF(V120=MOVIMENTOS!$L$53,MOVIMENTOS!$L$54,IF(V120=MOVIMENTOS!$M$53,MOVIMENTOS!$M$54,IF(V120=MOVIMENTOS!$N$53,MOVIMENTOS!$N$54,IF(V120=MOVIMENTOS!$O$53,MOVIMENTOS!$O$54,IF(V120=MOVIMENTOS!$P$53,MOVIMENTOS!$P$54,IF(V120=MOVIMENTOS!$Q$53,MOVIMENTOS!$Q$54,IF(V120=MOVIMENTOS!$R$53,MOVIMENTOS!$R$54,IF(V120=MOVIMENTOS!$S$53,MOVIMENTOS!$S$54,IF(V120=MOVIMENTOS!$T$53,MOVIMENTOS!$T$54,0)))))))))))))))))))</f>
        <v>0</v>
      </c>
      <c r="W121" s="34">
        <f>IF(W120=MOVIMENTOS!$A$53,MOVIMENTOS!$A$54,IF(W120=MOVIMENTOS!$B$53,MOVIMENTOS!$B$54,IF(W120=MOVIMENTOS!$C$53,MOVIMENTOS!$C$54,IF(W120=MOVIMENTOS!$D$53,MOVIMENTOS!$D$54,IF(W120=MOVIMENTOS!$E$53,MOVIMENTOS!$E$54,IF(W120=MOVIMENTOS!$F$53,MOVIMENTOS!$F$54,IF(W120=MOVIMENTOS!$G$53,MOVIMENTOS!$G$54,IF(W120=MOVIMENTOS!$I$53,MOVIMENTOS!$I$54,IF(W120=MOVIMENTOS!$J$53,MOVIMENTOS!$J$54,IF(W120=MOVIMENTOS!$K$53,MOVIMENTOS!$K$54,IF(W120=MOVIMENTOS!$L$53,MOVIMENTOS!$L$54,IF(W120=MOVIMENTOS!$M$53,MOVIMENTOS!$M$54,IF(W120=MOVIMENTOS!$N$53,MOVIMENTOS!$N$54,IF(W120=MOVIMENTOS!$O$53,MOVIMENTOS!$O$54,IF(W120=MOVIMENTOS!$P$53,MOVIMENTOS!$P$54,IF(W120=MOVIMENTOS!$Q$53,MOVIMENTOS!$Q$54,IF(W120=MOVIMENTOS!$R$53,MOVIMENTOS!$R$54,IF(W120=MOVIMENTOS!$S$53,MOVIMENTOS!$S$54,IF(W120=MOVIMENTOS!$T$53,MOVIMENTOS!$T$54,0)))))))))))))))))))</f>
        <v>0</v>
      </c>
      <c r="X121" s="91">
        <f>IF(X120=MOVIMENTOS!$A$53,MOVIMENTOS!$A$54,IF(X120=MOVIMENTOS!$B$53,MOVIMENTOS!$B$54,IF(X120=MOVIMENTOS!$C$53,MOVIMENTOS!$C$54,IF(X120=MOVIMENTOS!$D$53,MOVIMENTOS!$D$54,IF(X120=MOVIMENTOS!$E$53,MOVIMENTOS!$E$54,IF(X120=MOVIMENTOS!$F$53,MOVIMENTOS!$F$54,IF(X120=MOVIMENTOS!$G$53,MOVIMENTOS!$G$54,IF(X120=MOVIMENTOS!$I$53,MOVIMENTOS!$I$54,IF(X120=MOVIMENTOS!$J$53,MOVIMENTOS!$J$54,IF(X120=MOVIMENTOS!$K$53,MOVIMENTOS!$K$54,IF(X120=MOVIMENTOS!$L$53,MOVIMENTOS!$L$54,IF(X120=MOVIMENTOS!$M$53,MOVIMENTOS!$M$54,IF(X120=MOVIMENTOS!$N$53,MOVIMENTOS!$N$54,IF(X120=MOVIMENTOS!$O$53,MOVIMENTOS!$O$54,IF(X120=MOVIMENTOS!$P$53,MOVIMENTOS!$P$54,IF(X120=MOVIMENTOS!$Q$53,MOVIMENTOS!$Q$54,IF(X120=MOVIMENTOS!$R$53,MOVIMENTOS!$R$54,IF(X120=MOVIMENTOS!$S$53,MOVIMENTOS!$S$54,IF(X120=MOVIMENTOS!$T$53,MOVIMENTOS!$T$54,0)))))))))))))))))))</f>
        <v>0</v>
      </c>
      <c r="Y121" s="71">
        <f t="shared" ref="Y121" si="328">P121+X121+SUM(F124:W124)</f>
        <v>0</v>
      </c>
      <c r="Z121" s="122"/>
      <c r="AA121" s="69"/>
      <c r="AB121" s="61"/>
      <c r="AC121" s="62">
        <f>IF(B119="HYBRID",HLOOKUP(H120,MOVIMENTOS!$A$38:$AQ$39,2,0),0)</f>
        <v>0</v>
      </c>
      <c r="AD121" s="62">
        <f>IF(B119="HYBRID",HLOOKUP(I120,MOVIMENTOS!$A$38:$AQ$39,2,0),0)</f>
        <v>0</v>
      </c>
      <c r="AE121" s="62">
        <f>IF(B119="HYBRID",HLOOKUP(J120,MOVIMENTOS!$A$38:$AQ$39,2,0),0)</f>
        <v>0</v>
      </c>
      <c r="AF121" s="62">
        <f>IF(B119="HYBRID",HLOOKUP(K120,MOVIMENTOS!$A$38:$AQ$39,2,0),0)</f>
        <v>0</v>
      </c>
      <c r="AG121" s="62">
        <f>IF(B119="HYBRID",HLOOKUP(L120,MOVIMENTOS!$A$38:$AQ$39,2,0),0)</f>
        <v>0</v>
      </c>
      <c r="AH121" s="62">
        <f>IF(B119="HYBRID",HLOOKUP(M120,MOVIMENTOS!$A$38:$AQ$39,2,0),0)</f>
        <v>0</v>
      </c>
      <c r="AI121" s="62">
        <f>IF(B119="HYBRID",HLOOKUP(N120,MOVIMENTOS!$A$38:$AQ$39,2,0),0)</f>
        <v>0</v>
      </c>
      <c r="AJ121" s="62">
        <f>IF(B119="HYBRID",HLOOKUP(O120,MOVIMENTOS!$A$38:$AQ$39,2,0),0)</f>
        <v>0</v>
      </c>
      <c r="AK121" s="63">
        <f>IF(B119="TRE",HLOOKUP(H120,MOVIMENTOS!$A$57:$K$60,VLOOKUP($C$4,MOVIMENTOS!$A$63:$B$65,2,0),TRUE),0)</f>
        <v>0</v>
      </c>
      <c r="AL121" s="63">
        <f>IF(B119="TRE",HLOOKUP(I120,MOVIMENTOS!$A$57:$K$60,VLOOKUP($C$4,MOVIMENTOS!$A$63:$B$65,2,0),TRUE),0)</f>
        <v>0</v>
      </c>
      <c r="AM121" s="63">
        <f>IF(B119="TRE",HLOOKUP(J120,MOVIMENTOS!$A$57:$K$60,VLOOKUP($C$4,MOVIMENTOS!$A$63:$B$65,2,0),TRUE),0)</f>
        <v>0</v>
      </c>
      <c r="AN121" s="63">
        <f>IF(B119="TRE",HLOOKUP(K120,MOVIMENTOS!$A$57:$K$60,VLOOKUP($C$4,MOVIMENTOS!$A$63:$B$65,2,0),TRUE),0)</f>
        <v>0</v>
      </c>
      <c r="AO121" s="63">
        <f>IF(B119="TRE",HLOOKUP(N120,MOVIMENTOS!$A$57:$K$60,VLOOKUP($C$4,MOVIMENTOS!$A$63:$B$65,2,0),TRUE),0)</f>
        <v>0</v>
      </c>
      <c r="AP121" s="63">
        <f>IF(B119="TRE",HLOOKUP(O120,MOVIMENTOS!$A$57:$K$60,VLOOKUP($C$4,MOVIMENTOS!$A$63:$B$65,2,0),TRUE),0)</f>
        <v>0</v>
      </c>
      <c r="AQ121" s="63">
        <f>IF(C119="TRE",HLOOKUP(Q120,MOVIMENTOS!$A$57:$K$60,VLOOKUP($C$4,MOVIMENTOS!$A$63:$B$65,2,0),TRUE),0)</f>
        <v>0</v>
      </c>
      <c r="AR121" s="63">
        <f>IF(D119="TRE",HLOOKUP(R120,MOVIMENTOS!$A$57:$K$60,VLOOKUP($C$4,MOVIMENTOS!$A$63:$B$65,2,0),TRUE),0)</f>
        <v>0</v>
      </c>
      <c r="AS121" s="72" t="s">
        <v>1592</v>
      </c>
      <c r="AT121" s="61"/>
      <c r="AU121" s="61"/>
      <c r="AV121" s="61"/>
      <c r="AW121" s="61"/>
      <c r="AX121" s="61"/>
      <c r="AY121" s="61"/>
      <c r="AZ121" s="61"/>
      <c r="BA121" s="61"/>
      <c r="BB121" s="61"/>
      <c r="BC121" s="61"/>
      <c r="BD121" s="61"/>
      <c r="BE121" s="43"/>
      <c r="BF121" s="43"/>
      <c r="BG121" s="43"/>
      <c r="BH121" s="43"/>
      <c r="BI121" s="43"/>
      <c r="BJ121" s="43"/>
      <c r="BK121" s="43"/>
      <c r="BL121" s="43"/>
      <c r="BM121" s="43"/>
      <c r="BN121" s="43"/>
      <c r="BO121" s="43"/>
      <c r="BP121" s="43"/>
      <c r="BQ121" s="43"/>
      <c r="BR121" s="43"/>
      <c r="BS121" s="43"/>
      <c r="BT121" s="43"/>
      <c r="BU121" s="43"/>
      <c r="BV121" s="43"/>
      <c r="BW121" s="43"/>
      <c r="BX121" s="43"/>
      <c r="BY121" s="43"/>
      <c r="BZ121" s="43"/>
      <c r="CA121" s="43"/>
      <c r="CB121" s="43"/>
      <c r="CC121" s="43"/>
      <c r="CD121" s="43"/>
      <c r="CE121" s="43"/>
      <c r="CF121" s="43"/>
      <c r="CG121" s="43"/>
      <c r="CH121" s="43"/>
      <c r="CI121" s="43"/>
      <c r="CJ121" s="43"/>
      <c r="CK121" s="43"/>
      <c r="CL121" s="43"/>
      <c r="CM121" s="43"/>
      <c r="CN121" s="43"/>
      <c r="CO121" s="43"/>
      <c r="CP121" s="43"/>
      <c r="CQ121" s="43"/>
      <c r="CR121" s="43"/>
      <c r="CS121" s="43"/>
      <c r="CT121" s="43"/>
      <c r="CU121" s="43"/>
      <c r="CV121" s="43"/>
      <c r="CW121" s="43"/>
      <c r="CX121" s="43"/>
      <c r="CY121" s="43"/>
      <c r="CZ121" s="43"/>
      <c r="DA121" s="43"/>
      <c r="DB121" s="43"/>
      <c r="DC121" s="43"/>
      <c r="DD121" s="43"/>
      <c r="DE121" s="43"/>
      <c r="DF121" s="43"/>
      <c r="DG121" s="43"/>
      <c r="DH121" s="43"/>
      <c r="DI121" s="43"/>
      <c r="DJ121" s="43"/>
      <c r="DK121" s="43"/>
      <c r="DL121" s="43"/>
      <c r="DM121" s="43"/>
      <c r="DN121" s="43"/>
      <c r="DO121" s="43"/>
      <c r="DP121" s="43"/>
      <c r="DQ121" s="43"/>
      <c r="DR121" s="43"/>
      <c r="DS121" s="43"/>
      <c r="DT121" s="43"/>
      <c r="DU121" s="43"/>
      <c r="DV121" s="43"/>
      <c r="DW121" s="43"/>
      <c r="DX121" s="43"/>
      <c r="DY121" s="43"/>
      <c r="DZ121" s="43"/>
      <c r="EA121" s="43"/>
      <c r="EB121" s="43"/>
      <c r="EC121" s="43"/>
      <c r="ED121" s="43"/>
      <c r="EE121" s="43"/>
      <c r="EF121" s="43"/>
      <c r="EG121" s="43"/>
      <c r="EH121" s="43"/>
      <c r="EI121" s="43"/>
      <c r="EJ121" s="43"/>
    </row>
    <row r="122" spans="1:140" s="44" customFormat="1" ht="21.6" customHeight="1" x14ac:dyDescent="0.25">
      <c r="A122" s="144"/>
      <c r="B122" s="147"/>
      <c r="C122" s="43" t="str">
        <f t="shared" ref="C122:C153" si="329">IF($C$4="Duet","Faturização",IF($C$4="Duet Mix","Faturização",IF($C$4="team","Faturização",IF($C$4="Combi","Faturização",""))))</f>
        <v/>
      </c>
      <c r="D122" s="97"/>
      <c r="E122" s="58" t="str">
        <f t="shared" ref="E122" si="330">IF(AND(C122="Faturização",B119="Hybrid"),"Faturização","")</f>
        <v/>
      </c>
      <c r="F122" s="149" t="s">
        <v>1617</v>
      </c>
      <c r="G122" s="150"/>
      <c r="H122" s="74"/>
      <c r="I122" s="75"/>
      <c r="J122" s="75"/>
      <c r="K122" s="75"/>
      <c r="L122" s="75"/>
      <c r="M122" s="75"/>
      <c r="N122" s="75"/>
      <c r="O122" s="76"/>
      <c r="P122" s="61">
        <f t="shared" ref="P122" si="331">(H121*H122)+(I121*I122)+(J121*J122)+(K121*K122)+(L121*L122)+(M121*M122)+(N121*N122)+(O121*O122)</f>
        <v>0</v>
      </c>
      <c r="Q122" s="61"/>
      <c r="R122" s="43"/>
      <c r="S122" s="43"/>
      <c r="T122" s="43"/>
      <c r="U122" s="43"/>
      <c r="V122" s="43"/>
      <c r="W122" s="43"/>
      <c r="X122" s="70">
        <f t="shared" ref="X122" si="332">(R121*R122)+(S121*S122)+(T121*T122)+(U121*U122)+(V121*V122)+(W121*W122)</f>
        <v>0</v>
      </c>
      <c r="Y122" s="70">
        <f t="shared" ref="Y122" si="333">F121+G121+P122+X122+SUM(F125:W125)</f>
        <v>0</v>
      </c>
      <c r="Z122" s="122"/>
      <c r="AA122" s="61"/>
      <c r="AB122" s="61"/>
      <c r="AC122" s="62"/>
      <c r="AD122" s="62"/>
      <c r="AE122" s="62"/>
      <c r="AF122" s="62"/>
      <c r="AG122" s="62"/>
      <c r="AH122" s="62"/>
      <c r="AI122" s="62"/>
      <c r="AJ122" s="62"/>
      <c r="AK122" s="63"/>
      <c r="AL122" s="63"/>
      <c r="AM122" s="63"/>
      <c r="AN122" s="63"/>
      <c r="AO122" s="63"/>
      <c r="AP122" s="63"/>
      <c r="AQ122" s="63"/>
      <c r="AR122" s="63"/>
      <c r="AS122" s="70" t="s">
        <v>1593</v>
      </c>
      <c r="AT122" s="61"/>
      <c r="AU122" s="61"/>
      <c r="AV122" s="61"/>
      <c r="AW122" s="61"/>
      <c r="AX122" s="61"/>
      <c r="AY122" s="61"/>
      <c r="AZ122" s="61"/>
      <c r="BA122" s="61"/>
      <c r="BB122" s="61"/>
      <c r="BC122" s="61"/>
      <c r="BD122" s="61"/>
      <c r="BE122" s="43"/>
      <c r="BF122" s="43"/>
      <c r="BG122" s="43"/>
      <c r="BH122" s="43"/>
      <c r="BI122" s="43"/>
      <c r="BJ122" s="43"/>
      <c r="BK122" s="43"/>
      <c r="BL122" s="43"/>
      <c r="BM122" s="43"/>
      <c r="BN122" s="43"/>
      <c r="BO122" s="43"/>
      <c r="BP122" s="43"/>
      <c r="BQ122" s="43"/>
      <c r="BR122" s="43"/>
      <c r="BS122" s="43"/>
      <c r="BT122" s="43"/>
      <c r="BU122" s="43"/>
      <c r="BV122" s="43"/>
      <c r="BW122" s="43"/>
      <c r="BX122" s="43"/>
      <c r="BY122" s="43"/>
      <c r="BZ122" s="43"/>
      <c r="CA122" s="43"/>
      <c r="CB122" s="43"/>
      <c r="CC122" s="43"/>
      <c r="CD122" s="43"/>
      <c r="CE122" s="43"/>
      <c r="CF122" s="43"/>
      <c r="CG122" s="43"/>
      <c r="CH122" s="43"/>
      <c r="CI122" s="43"/>
      <c r="CJ122" s="43"/>
      <c r="CK122" s="43"/>
      <c r="CL122" s="43"/>
      <c r="CM122" s="43"/>
      <c r="CN122" s="43"/>
      <c r="CO122" s="43"/>
      <c r="CP122" s="43"/>
      <c r="CQ122" s="43"/>
      <c r="CR122" s="43"/>
      <c r="CS122" s="43"/>
      <c r="CT122" s="43"/>
      <c r="CU122" s="43"/>
      <c r="CV122" s="43"/>
      <c r="CW122" s="43"/>
      <c r="CX122" s="43"/>
      <c r="CY122" s="43"/>
      <c r="CZ122" s="43"/>
      <c r="DA122" s="43"/>
      <c r="DB122" s="43"/>
      <c r="DC122" s="43"/>
      <c r="DD122" s="43"/>
      <c r="DE122" s="43"/>
      <c r="DF122" s="43"/>
      <c r="DG122" s="43"/>
      <c r="DH122" s="43"/>
      <c r="DI122" s="43"/>
      <c r="DJ122" s="43"/>
      <c r="DK122" s="43"/>
      <c r="DL122" s="43"/>
      <c r="DM122" s="43"/>
      <c r="DN122" s="43"/>
      <c r="DO122" s="43"/>
      <c r="DP122" s="43"/>
      <c r="DQ122" s="43"/>
      <c r="DR122" s="43"/>
      <c r="DS122" s="43"/>
      <c r="DT122" s="43"/>
      <c r="DU122" s="43"/>
      <c r="DV122" s="43"/>
      <c r="DW122" s="43"/>
      <c r="DX122" s="43"/>
      <c r="DY122" s="43"/>
      <c r="DZ122" s="43"/>
      <c r="EA122" s="43"/>
      <c r="EB122" s="43"/>
      <c r="EC122" s="43"/>
      <c r="ED122" s="43"/>
      <c r="EE122" s="43"/>
      <c r="EF122" s="43"/>
      <c r="EG122" s="43"/>
      <c r="EH122" s="43"/>
      <c r="EI122" s="43"/>
      <c r="EJ122" s="43"/>
    </row>
    <row r="123" spans="1:140" s="44" customFormat="1" ht="12" customHeight="1" x14ac:dyDescent="0.25">
      <c r="A123" s="144"/>
      <c r="B123" s="147"/>
      <c r="C123" s="87" t="str">
        <f t="shared" ref="C123" si="334">IF(AND($B119="ACROB",$C$4="EQUIPA"),"ACROB_B",IF(AND($B119="ACROB",$C$4="combinado"),"ACROB_B",""))</f>
        <v/>
      </c>
      <c r="D123" s="97"/>
      <c r="E123" s="54" t="s">
        <v>66</v>
      </c>
      <c r="F123" s="85"/>
      <c r="G123" s="86" t="str">
        <f t="shared" ref="G123:G154" si="335">IF(C124="ACROB_C","ACRO-PAIR","")</f>
        <v/>
      </c>
      <c r="H123" s="78"/>
      <c r="I123" s="49"/>
      <c r="J123" s="49"/>
      <c r="K123" s="49"/>
      <c r="L123" s="49"/>
      <c r="M123" s="49"/>
      <c r="N123" s="49"/>
      <c r="O123" s="79"/>
      <c r="P123" s="49"/>
      <c r="Q123" s="49"/>
      <c r="R123" s="80"/>
      <c r="S123" s="80"/>
      <c r="T123" s="80"/>
      <c r="U123" s="80"/>
      <c r="V123" s="80"/>
      <c r="W123" s="77"/>
      <c r="X123" s="49"/>
      <c r="Y123" s="49"/>
      <c r="Z123" s="122"/>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c r="AZ123" s="61"/>
      <c r="BA123" s="61"/>
      <c r="BB123" s="61"/>
      <c r="BC123" s="61"/>
      <c r="BD123" s="61"/>
      <c r="BE123" s="43"/>
      <c r="BF123" s="43"/>
      <c r="BG123" s="43"/>
      <c r="BH123" s="43"/>
      <c r="BI123" s="43"/>
      <c r="BJ123" s="43"/>
      <c r="BK123" s="43"/>
      <c r="BL123" s="43"/>
      <c r="BM123" s="43"/>
      <c r="BN123" s="43"/>
      <c r="BO123" s="43"/>
      <c r="BP123" s="43"/>
      <c r="BQ123" s="43"/>
      <c r="BR123" s="43"/>
      <c r="BS123" s="43"/>
      <c r="BT123" s="43"/>
      <c r="BU123" s="43"/>
      <c r="BV123" s="43"/>
      <c r="BW123" s="43"/>
      <c r="BX123" s="43"/>
      <c r="BY123" s="43"/>
      <c r="BZ123" s="43"/>
      <c r="CA123" s="43"/>
      <c r="CB123" s="43"/>
      <c r="CC123" s="43"/>
      <c r="CD123" s="43"/>
      <c r="CE123" s="43"/>
      <c r="CF123" s="43"/>
      <c r="CG123" s="43"/>
      <c r="CH123" s="43"/>
      <c r="CI123" s="43"/>
      <c r="CJ123" s="43"/>
      <c r="CK123" s="43"/>
      <c r="CL123" s="43"/>
      <c r="CM123" s="43"/>
      <c r="CN123" s="43"/>
      <c r="CO123" s="43"/>
      <c r="CP123" s="43"/>
      <c r="CQ123" s="43"/>
      <c r="CR123" s="43"/>
      <c r="CS123" s="43"/>
      <c r="CT123" s="43"/>
      <c r="CU123" s="43"/>
      <c r="CV123" s="43"/>
      <c r="CW123" s="43"/>
      <c r="CX123" s="43"/>
      <c r="CY123" s="43"/>
      <c r="CZ123" s="43"/>
      <c r="DA123" s="43"/>
      <c r="DB123" s="43"/>
      <c r="DC123" s="43"/>
      <c r="DD123" s="43"/>
      <c r="DE123" s="43"/>
      <c r="DF123" s="43"/>
      <c r="DG123" s="43"/>
      <c r="DH123" s="43"/>
      <c r="DI123" s="43"/>
      <c r="DJ123" s="43"/>
      <c r="DK123" s="43"/>
      <c r="DL123" s="43"/>
      <c r="DM123" s="43"/>
      <c r="DN123" s="43"/>
      <c r="DO123" s="43"/>
      <c r="DP123" s="43"/>
      <c r="DQ123" s="43"/>
      <c r="DR123" s="43"/>
      <c r="DS123" s="43"/>
      <c r="DT123" s="43"/>
      <c r="DU123" s="43"/>
      <c r="DV123" s="43"/>
      <c r="DW123" s="43"/>
      <c r="DX123" s="43"/>
      <c r="DY123" s="43"/>
      <c r="DZ123" s="43"/>
      <c r="EA123" s="43"/>
      <c r="EB123" s="43"/>
      <c r="EC123" s="43"/>
      <c r="ED123" s="43"/>
      <c r="EE123" s="43"/>
      <c r="EF123" s="43"/>
      <c r="EG123" s="43"/>
      <c r="EH123" s="43"/>
      <c r="EI123" s="43"/>
      <c r="EJ123" s="43"/>
    </row>
    <row r="124" spans="1:140" s="44" customFormat="1" ht="12" customHeight="1" thickBot="1" x14ac:dyDescent="0.3">
      <c r="A124" s="145"/>
      <c r="B124" s="148"/>
      <c r="C124" s="88" t="str">
        <f t="shared" ref="C124" si="336">IF(AND(B119="ACROB",$C$5="DUETO"),"ACROB_C","")</f>
        <v/>
      </c>
      <c r="D124" s="98"/>
      <c r="E124" s="55" t="s">
        <v>1170</v>
      </c>
      <c r="F124" s="81"/>
      <c r="G124" s="82"/>
      <c r="H124" s="83"/>
      <c r="I124" s="50"/>
      <c r="J124" s="50"/>
      <c r="K124" s="50"/>
      <c r="L124" s="50"/>
      <c r="M124" s="50"/>
      <c r="N124" s="50"/>
      <c r="O124" s="84"/>
      <c r="P124" s="49"/>
      <c r="Q124" s="49"/>
      <c r="R124" s="50"/>
      <c r="S124" s="50"/>
      <c r="T124" s="50"/>
      <c r="U124" s="50"/>
      <c r="V124" s="50"/>
      <c r="W124" s="84"/>
      <c r="X124" s="50"/>
      <c r="Y124" s="50"/>
      <c r="Z124" s="123"/>
      <c r="AA124" s="61"/>
      <c r="AB124" s="61"/>
      <c r="AC124" s="61"/>
      <c r="AD124" s="61"/>
      <c r="AE124" s="61"/>
      <c r="AF124" s="61"/>
      <c r="AG124" s="61"/>
      <c r="AH124" s="61"/>
      <c r="AI124" s="61"/>
      <c r="AJ124" s="61"/>
      <c r="AK124" s="61"/>
      <c r="AL124" s="61"/>
      <c r="AM124" s="61"/>
      <c r="AN124" s="61"/>
      <c r="AO124" s="61"/>
      <c r="AP124" s="61"/>
      <c r="AQ124" s="61"/>
      <c r="AR124" s="61"/>
      <c r="AS124" s="61"/>
      <c r="AT124" s="61"/>
      <c r="AU124" s="61"/>
      <c r="AV124" s="61"/>
      <c r="AW124" s="61"/>
      <c r="AX124" s="61"/>
      <c r="AY124" s="61"/>
      <c r="AZ124" s="61"/>
      <c r="BA124" s="61"/>
      <c r="BB124" s="61"/>
      <c r="BC124" s="61"/>
      <c r="BD124" s="61"/>
      <c r="BE124" s="43"/>
      <c r="BF124" s="43"/>
      <c r="BG124" s="43"/>
      <c r="BH124" s="43"/>
      <c r="BI124" s="43"/>
      <c r="BJ124" s="43"/>
      <c r="BK124" s="43"/>
      <c r="BL124" s="43"/>
      <c r="BM124" s="43"/>
      <c r="BN124" s="43"/>
      <c r="BO124" s="43"/>
      <c r="BP124" s="43"/>
      <c r="BQ124" s="43"/>
      <c r="BR124" s="43"/>
      <c r="BS124" s="43"/>
      <c r="BT124" s="43"/>
      <c r="BU124" s="43"/>
      <c r="BV124" s="43"/>
      <c r="BW124" s="43"/>
      <c r="BX124" s="43"/>
      <c r="BY124" s="43"/>
      <c r="BZ124" s="43"/>
      <c r="CA124" s="43"/>
      <c r="CB124" s="43"/>
      <c r="CC124" s="43"/>
      <c r="CD124" s="43"/>
      <c r="CE124" s="43"/>
      <c r="CF124" s="43"/>
      <c r="CG124" s="43"/>
      <c r="CH124" s="43"/>
      <c r="CI124" s="43"/>
      <c r="CJ124" s="43"/>
      <c r="CK124" s="43"/>
      <c r="CL124" s="43"/>
      <c r="CM124" s="43"/>
      <c r="CN124" s="43"/>
      <c r="CO124" s="43"/>
      <c r="CP124" s="43"/>
      <c r="CQ124" s="43"/>
      <c r="CR124" s="43"/>
      <c r="CS124" s="43"/>
      <c r="CT124" s="43"/>
      <c r="CU124" s="43"/>
      <c r="CV124" s="43"/>
      <c r="CW124" s="43"/>
      <c r="CX124" s="43"/>
      <c r="CY124" s="43"/>
      <c r="CZ124" s="43"/>
      <c r="DA124" s="43"/>
      <c r="DB124" s="43"/>
      <c r="DC124" s="43"/>
      <c r="DD124" s="43"/>
      <c r="DE124" s="43"/>
      <c r="DF124" s="43"/>
      <c r="DG124" s="43"/>
      <c r="DH124" s="43"/>
      <c r="DI124" s="43"/>
      <c r="DJ124" s="43"/>
      <c r="DK124" s="43"/>
      <c r="DL124" s="43"/>
      <c r="DM124" s="43"/>
      <c r="DN124" s="43"/>
      <c r="DO124" s="43"/>
      <c r="DP124" s="43"/>
      <c r="DQ124" s="43"/>
      <c r="DR124" s="43"/>
      <c r="DS124" s="43"/>
      <c r="DT124" s="43"/>
      <c r="DU124" s="43"/>
      <c r="DV124" s="43"/>
      <c r="DW124" s="43"/>
      <c r="DX124" s="43"/>
      <c r="DY124" s="43"/>
      <c r="DZ124" s="43"/>
      <c r="EA124" s="43"/>
      <c r="EB124" s="43"/>
      <c r="EC124" s="43"/>
      <c r="ED124" s="43"/>
      <c r="EE124" s="43"/>
      <c r="EF124" s="43"/>
      <c r="EG124" s="43"/>
      <c r="EH124" s="43"/>
      <c r="EI124" s="43"/>
      <c r="EJ124" s="43"/>
    </row>
    <row r="125" spans="1:140" s="44" customFormat="1" ht="12" customHeight="1" x14ac:dyDescent="0.25">
      <c r="A125" s="143"/>
      <c r="B125" s="146"/>
      <c r="C125" s="141" t="str">
        <f>IF(B125="HYBRID",MOVIMENTOS!$A$8,IF(B125="ACROB",MOVIMENTOS!$E$8,""))</f>
        <v/>
      </c>
      <c r="D125" s="96"/>
      <c r="E125" s="156" t="s">
        <v>1642</v>
      </c>
      <c r="F125" s="158" t="str">
        <f t="shared" ref="F125:F156" si="337">IF(B125="HYBRID",0.5,IF(B125="TRE",0,""))</f>
        <v/>
      </c>
      <c r="G125" s="159"/>
      <c r="H125" s="39"/>
      <c r="I125" s="41"/>
      <c r="J125" s="41"/>
      <c r="K125" s="41"/>
      <c r="L125" s="41"/>
      <c r="M125" s="41"/>
      <c r="N125" s="41"/>
      <c r="O125" s="40"/>
      <c r="P125" s="68"/>
      <c r="Q125" s="103" t="str">
        <f>IF(B125="HYBRID",MOVIMENTOS!$G$8,"")</f>
        <v/>
      </c>
      <c r="R125" s="42"/>
      <c r="S125" s="41"/>
      <c r="T125" s="41"/>
      <c r="U125" s="41"/>
      <c r="V125" s="41"/>
      <c r="W125" s="40"/>
      <c r="X125" s="68"/>
      <c r="Y125" s="68"/>
      <c r="Z125" s="121">
        <f t="shared" ref="Z125" si="338">IF(E128="Faturização",Y128,IF(E128="",Y127,0))</f>
        <v>0</v>
      </c>
      <c r="AA125" s="61"/>
      <c r="AB125" s="61"/>
      <c r="AC125" s="61"/>
      <c r="AD125" s="61"/>
      <c r="AE125" s="61"/>
      <c r="AF125" s="61"/>
      <c r="AG125" s="61"/>
      <c r="AH125" s="61"/>
      <c r="AI125" s="61"/>
      <c r="AJ125" s="61"/>
      <c r="AK125" s="61"/>
      <c r="AL125" s="61"/>
      <c r="AM125" s="61"/>
      <c r="AN125" s="61"/>
      <c r="AO125" s="61"/>
      <c r="AP125" s="61"/>
      <c r="AQ125" s="61"/>
      <c r="AR125" s="61"/>
      <c r="AS125" s="61"/>
      <c r="AT125" s="61"/>
      <c r="AU125" s="61"/>
      <c r="AV125" s="61"/>
      <c r="AW125" s="61"/>
      <c r="AX125" s="61"/>
      <c r="AY125" s="61"/>
      <c r="AZ125" s="61"/>
      <c r="BA125" s="61"/>
      <c r="BB125" s="61"/>
      <c r="BC125" s="61"/>
      <c r="BD125" s="61"/>
      <c r="BE125" s="43"/>
      <c r="BF125" s="43"/>
      <c r="BG125" s="43"/>
      <c r="BH125" s="43"/>
      <c r="BI125" s="43"/>
      <c r="BJ125" s="43"/>
      <c r="BK125" s="43"/>
      <c r="BL125" s="43"/>
      <c r="BM125" s="43"/>
      <c r="BN125" s="43"/>
      <c r="BO125" s="43"/>
      <c r="BP125" s="43"/>
      <c r="BQ125" s="43"/>
      <c r="BR125" s="43"/>
      <c r="BS125" s="43"/>
      <c r="BT125" s="43"/>
      <c r="BU125" s="43"/>
      <c r="BV125" s="43"/>
      <c r="BW125" s="43"/>
      <c r="BX125" s="43"/>
      <c r="BY125" s="43"/>
      <c r="BZ125" s="43"/>
      <c r="CA125" s="43"/>
      <c r="CB125" s="43"/>
      <c r="CC125" s="43"/>
      <c r="CD125" s="43"/>
      <c r="CE125" s="43"/>
      <c r="CF125" s="43"/>
      <c r="CG125" s="43"/>
      <c r="CH125" s="43"/>
      <c r="CI125" s="43"/>
      <c r="CJ125" s="43"/>
      <c r="CK125" s="43"/>
      <c r="CL125" s="43"/>
      <c r="CM125" s="43"/>
      <c r="CN125" s="43"/>
      <c r="CO125" s="43"/>
      <c r="CP125" s="43"/>
      <c r="CQ125" s="43"/>
      <c r="CR125" s="43"/>
      <c r="CS125" s="43"/>
      <c r="CT125" s="43"/>
      <c r="CU125" s="43"/>
      <c r="CV125" s="43"/>
      <c r="CW125" s="43"/>
      <c r="CX125" s="43"/>
      <c r="CY125" s="43"/>
      <c r="CZ125" s="43"/>
      <c r="DA125" s="43"/>
      <c r="DB125" s="43"/>
      <c r="DC125" s="43"/>
      <c r="DD125" s="43"/>
      <c r="DE125" s="43"/>
      <c r="DF125" s="43"/>
      <c r="DG125" s="43"/>
      <c r="DH125" s="43"/>
      <c r="DI125" s="43"/>
      <c r="DJ125" s="43"/>
      <c r="DK125" s="43"/>
      <c r="DL125" s="43"/>
      <c r="DM125" s="43"/>
      <c r="DN125" s="43"/>
      <c r="DO125" s="43"/>
      <c r="DP125" s="43"/>
      <c r="DQ125" s="43"/>
      <c r="DR125" s="43"/>
      <c r="DS125" s="43"/>
      <c r="DT125" s="43"/>
      <c r="DU125" s="43"/>
      <c r="DV125" s="43"/>
      <c r="DW125" s="43"/>
      <c r="DX125" s="43"/>
      <c r="DY125" s="43"/>
      <c r="DZ125" s="43"/>
      <c r="EA125" s="43"/>
      <c r="EB125" s="43"/>
      <c r="EC125" s="43"/>
      <c r="ED125" s="43"/>
      <c r="EE125" s="43"/>
      <c r="EF125" s="43"/>
      <c r="EG125" s="43"/>
      <c r="EH125" s="43"/>
      <c r="EI125" s="43"/>
      <c r="EJ125" s="43"/>
    </row>
    <row r="126" spans="1:140" s="44" customFormat="1" ht="12" customHeight="1" x14ac:dyDescent="0.25">
      <c r="A126" s="144"/>
      <c r="B126" s="147"/>
      <c r="C126" s="142"/>
      <c r="D126" s="97"/>
      <c r="E126" s="157"/>
      <c r="F126" s="160"/>
      <c r="G126" s="161"/>
      <c r="H126" s="45"/>
      <c r="I126" s="47"/>
      <c r="J126" s="47"/>
      <c r="K126" s="47"/>
      <c r="L126" s="47"/>
      <c r="M126" s="47"/>
      <c r="N126" s="47"/>
      <c r="O126" s="46"/>
      <c r="P126" s="34"/>
      <c r="Q126" s="104"/>
      <c r="R126" s="47"/>
      <c r="S126" s="47"/>
      <c r="T126" s="47"/>
      <c r="U126" s="47"/>
      <c r="V126" s="47"/>
      <c r="W126" s="47"/>
      <c r="X126" s="61"/>
      <c r="Y126" s="61"/>
      <c r="Z126" s="122"/>
      <c r="AA126" s="61"/>
      <c r="AB126" s="61"/>
      <c r="AC126" s="61"/>
      <c r="AD126" s="61"/>
      <c r="AE126" s="61"/>
      <c r="AF126" s="61"/>
      <c r="AG126" s="61"/>
      <c r="AH126" s="61"/>
      <c r="AI126" s="61"/>
      <c r="AJ126" s="61"/>
      <c r="AK126" s="61"/>
      <c r="AL126" s="61"/>
      <c r="AM126" s="61"/>
      <c r="AN126" s="61"/>
      <c r="AO126" s="61"/>
      <c r="AP126" s="61"/>
      <c r="AQ126" s="61"/>
      <c r="AR126" s="61"/>
      <c r="AS126" s="61"/>
      <c r="AT126" s="61"/>
      <c r="AU126" s="61"/>
      <c r="AV126" s="61"/>
      <c r="AW126" s="61"/>
      <c r="AX126" s="61"/>
      <c r="AY126" s="61"/>
      <c r="AZ126" s="61"/>
      <c r="BA126" s="61"/>
      <c r="BB126" s="61"/>
      <c r="BC126" s="61"/>
      <c r="BD126" s="61"/>
      <c r="BE126" s="43"/>
      <c r="BF126" s="43"/>
      <c r="BG126" s="43"/>
      <c r="BH126" s="43"/>
      <c r="BI126" s="43"/>
      <c r="BJ126" s="43"/>
      <c r="BK126" s="43"/>
      <c r="BL126" s="43"/>
      <c r="BM126" s="43"/>
      <c r="BN126" s="43"/>
      <c r="BO126" s="43"/>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c r="CM126" s="43"/>
      <c r="CN126" s="43"/>
      <c r="CO126" s="43"/>
      <c r="CP126" s="43"/>
      <c r="CQ126" s="43"/>
      <c r="CR126" s="43"/>
      <c r="CS126" s="43"/>
      <c r="CT126" s="43"/>
      <c r="CU126" s="43"/>
      <c r="CV126" s="43"/>
      <c r="CW126" s="43"/>
      <c r="CX126" s="43"/>
      <c r="CY126" s="43"/>
      <c r="CZ126" s="43"/>
      <c r="DA126" s="43"/>
      <c r="DB126" s="43"/>
      <c r="DC126" s="43"/>
      <c r="DD126" s="43"/>
      <c r="DE126" s="43"/>
      <c r="DF126" s="43"/>
      <c r="DG126" s="43"/>
      <c r="DH126" s="43"/>
      <c r="DI126" s="43"/>
      <c r="DJ126" s="43"/>
      <c r="DK126" s="43"/>
      <c r="DL126" s="43"/>
      <c r="DM126" s="43"/>
      <c r="DN126" s="43"/>
      <c r="DO126" s="43"/>
      <c r="DP126" s="43"/>
      <c r="DQ126" s="43"/>
      <c r="DR126" s="43"/>
      <c r="DS126" s="43"/>
      <c r="DT126" s="43"/>
      <c r="DU126" s="43"/>
      <c r="DV126" s="43"/>
      <c r="DW126" s="43"/>
      <c r="DX126" s="43"/>
      <c r="DY126" s="43"/>
      <c r="DZ126" s="43"/>
      <c r="EA126" s="43"/>
      <c r="EB126" s="43"/>
      <c r="EC126" s="43"/>
      <c r="ED126" s="43"/>
      <c r="EE126" s="43"/>
      <c r="EF126" s="43"/>
      <c r="EG126" s="43"/>
      <c r="EH126" s="43"/>
      <c r="EI126" s="43"/>
      <c r="EJ126" s="43"/>
    </row>
    <row r="127" spans="1:140" s="44" customFormat="1" ht="12" customHeight="1" x14ac:dyDescent="0.3">
      <c r="A127" s="144"/>
      <c r="B127" s="147"/>
      <c r="C127" s="48" t="str">
        <f>IF(B125="HYBRID",MOVIMENTOS!$P$8,"")</f>
        <v/>
      </c>
      <c r="D127" s="97"/>
      <c r="E127" s="58" t="s">
        <v>1170</v>
      </c>
      <c r="F127" s="32"/>
      <c r="G127" s="33"/>
      <c r="H127" s="58">
        <f t="shared" ref="H127:H190" si="339">IF(OR(IFERROR(AC127,TRUE)=TRUE,IFERROR(AK127,TRUE)=TRUE)=TRUE,0,IF(AC127=0,AK127,AC127))</f>
        <v>0</v>
      </c>
      <c r="I127" s="58">
        <f t="shared" ref="I127:I158" si="340">IF(OR(IFERROR(AD127,TRUE)=TRUE,IFERROR(AL127,TRUE)=TRUE)=TRUE,0,IF(AD127=0,AL127,AD127))</f>
        <v>0</v>
      </c>
      <c r="J127" s="58">
        <f t="shared" ref="J127:J190" si="341">IF(OR(IFERROR(AE127,TRUE)=TRUE,IFERROR(AM127,TRUE)=TRUE)=TRUE,0,IF(AE127=0,AM127,AE127))</f>
        <v>0</v>
      </c>
      <c r="K127" s="58">
        <f t="shared" ref="K127:K190" si="342">IF(OR(IFERROR(AF127,TRUE)=TRUE,IFERROR(AN127,TRUE)=TRUE)=TRUE,0,IF(AF127=0,AN127,AF127))</f>
        <v>0</v>
      </c>
      <c r="L127" s="58">
        <f t="shared" ref="L127:L190" si="343">IF(OR(IFERROR(AG127,TRUE)=TRUE,IFERROR(AO127,TRUE)=TRUE)=TRUE,0,IF(AG127=0,AO127,AG127))</f>
        <v>0</v>
      </c>
      <c r="M127" s="58">
        <f t="shared" ref="M127:M190" si="344">IF(OR(IFERROR(AH127,TRUE)=TRUE,IFERROR(AP127,TRUE)=TRUE)=TRUE,0,IF(AH127=0,AP127,AH127))</f>
        <v>0</v>
      </c>
      <c r="N127" s="58">
        <f t="shared" ref="N127:N190" si="345">IF(OR(IFERROR(AI127,TRUE)=TRUE,IFERROR(AQ127,TRUE)=TRUE)=TRUE,0,IF(AI127=0,AQ127,AI127))</f>
        <v>0</v>
      </c>
      <c r="O127" s="58">
        <f t="shared" ref="O127:O190" si="346">IF(OR(IFERROR(AJ127,TRUE)=TRUE,IFERROR(AR127,TRUE)=TRUE)=TRUE,0,IF(AJ127=0,AR127,AJ127))</f>
        <v>0</v>
      </c>
      <c r="P127" s="34">
        <f t="shared" ref="P127" si="347">SUM(H127:O127)</f>
        <v>0</v>
      </c>
      <c r="Q127" s="34" t="str">
        <f t="shared" ref="Q127:Q158" si="348">C127</f>
        <v/>
      </c>
      <c r="R127" s="34">
        <f>IF(R126=MOVIMENTOS!$A$53,MOVIMENTOS!$A$54,IF(R126=MOVIMENTOS!$B$53,MOVIMENTOS!$B$54,IF(R126=MOVIMENTOS!$C$53,MOVIMENTOS!$C$54,IF(R126=MOVIMENTOS!$D$53,MOVIMENTOS!$D$54,IF(R126=MOVIMENTOS!$E$53,MOVIMENTOS!$E$54,IF(R126=MOVIMENTOS!$F$53,MOVIMENTOS!$F$54,IF(R126=MOVIMENTOS!$G$53,MOVIMENTOS!$G$54,IF(R126=MOVIMENTOS!$I$53,MOVIMENTOS!$I$54,IF(R126=MOVIMENTOS!$J$53,MOVIMENTOS!$J$54,IF(R126=MOVIMENTOS!$K$53,MOVIMENTOS!$K$54,IF(R126=MOVIMENTOS!$L$53,MOVIMENTOS!$L$54,IF(R126=MOVIMENTOS!$M$53,MOVIMENTOS!$M$54,IF(R126=MOVIMENTOS!$N$53,MOVIMENTOS!$N$54,IF(R126=MOVIMENTOS!$O$53,MOVIMENTOS!$O$54,IF(R126=MOVIMENTOS!$P$53,MOVIMENTOS!$P$54,IF(R126=MOVIMENTOS!$Q$53,MOVIMENTOS!$Q$54,IF(R126=MOVIMENTOS!$R$53,MOVIMENTOS!$R$54,IF(R126=MOVIMENTOS!$S$53,MOVIMENTOS!$S$54,IF(R126=MOVIMENTOS!$T$53,MOVIMENTOS!$T$54,0)))))))))))))))))))</f>
        <v>0</v>
      </c>
      <c r="S127" s="34">
        <f>IF(S126=MOVIMENTOS!$A$53,MOVIMENTOS!$A$54,IF(S126=MOVIMENTOS!$B$53,MOVIMENTOS!$B$54,IF(S126=MOVIMENTOS!$C$53,MOVIMENTOS!$C$54,IF(S126=MOVIMENTOS!$D$53,MOVIMENTOS!$D$54,IF(S126=MOVIMENTOS!$E$53,MOVIMENTOS!$E$54,IF(S126=MOVIMENTOS!$F$53,MOVIMENTOS!$F$54,IF(S126=MOVIMENTOS!$G$53,MOVIMENTOS!$G$54,IF(S126=MOVIMENTOS!$I$53,MOVIMENTOS!$I$54,IF(S126=MOVIMENTOS!$J$53,MOVIMENTOS!$J$54,IF(S126=MOVIMENTOS!$K$53,MOVIMENTOS!$K$54,IF(S126=MOVIMENTOS!$L$53,MOVIMENTOS!$L$54,IF(S126=MOVIMENTOS!$M$53,MOVIMENTOS!$M$54,IF(S126=MOVIMENTOS!$N$53,MOVIMENTOS!$N$54,IF(S126=MOVIMENTOS!$O$53,MOVIMENTOS!$O$54,IF(S126=MOVIMENTOS!$P$53,MOVIMENTOS!$P$54,IF(S126=MOVIMENTOS!$Q$53,MOVIMENTOS!$Q$54,IF(S126=MOVIMENTOS!$R$53,MOVIMENTOS!$R$54,IF(S126=MOVIMENTOS!$S$53,MOVIMENTOS!$S$54,IF(S126=MOVIMENTOS!$T$53,MOVIMENTOS!$T$54,0)))))))))))))))))))</f>
        <v>0</v>
      </c>
      <c r="T127" s="34">
        <f>IF(T126=MOVIMENTOS!$A$53,MOVIMENTOS!$A$54,IF(T126=MOVIMENTOS!$B$53,MOVIMENTOS!$B$54,IF(T126=MOVIMENTOS!$C$53,MOVIMENTOS!$C$54,IF(T126=MOVIMENTOS!$D$53,MOVIMENTOS!$D$54,IF(T126=MOVIMENTOS!$E$53,MOVIMENTOS!$E$54,IF(T126=MOVIMENTOS!$F$53,MOVIMENTOS!$F$54,IF(T126=MOVIMENTOS!$G$53,MOVIMENTOS!$G$54,IF(T126=MOVIMENTOS!$I$53,MOVIMENTOS!$I$54,IF(T126=MOVIMENTOS!$J$53,MOVIMENTOS!$J$54,IF(T126=MOVIMENTOS!$K$53,MOVIMENTOS!$K$54,IF(T126=MOVIMENTOS!$L$53,MOVIMENTOS!$L$54,IF(T126=MOVIMENTOS!$M$53,MOVIMENTOS!$M$54,IF(T126=MOVIMENTOS!$N$53,MOVIMENTOS!$N$54,IF(T126=MOVIMENTOS!$O$53,MOVIMENTOS!$O$54,IF(T126=MOVIMENTOS!$P$53,MOVIMENTOS!$P$54,IF(T126=MOVIMENTOS!$Q$53,MOVIMENTOS!$Q$54,IF(T126=MOVIMENTOS!$R$53,MOVIMENTOS!$R$54,IF(T126=MOVIMENTOS!$S$53,MOVIMENTOS!$S$54,IF(T126=MOVIMENTOS!$T$53,MOVIMENTOS!$T$54,0)))))))))))))))))))</f>
        <v>0</v>
      </c>
      <c r="U127" s="34">
        <f>IF(U126=MOVIMENTOS!$A$53,MOVIMENTOS!$A$54,IF(U126=MOVIMENTOS!$B$53,MOVIMENTOS!$B$54,IF(U126=MOVIMENTOS!$C$53,MOVIMENTOS!$C$54,IF(U126=MOVIMENTOS!$D$53,MOVIMENTOS!$D$54,IF(U126=MOVIMENTOS!$E$53,MOVIMENTOS!$E$54,IF(U126=MOVIMENTOS!$F$53,MOVIMENTOS!$F$54,IF(U126=MOVIMENTOS!$G$53,MOVIMENTOS!$G$54,IF(U126=MOVIMENTOS!$I$53,MOVIMENTOS!$I$54,IF(U126=MOVIMENTOS!$J$53,MOVIMENTOS!$J$54,IF(U126=MOVIMENTOS!$K$53,MOVIMENTOS!$K$54,IF(U126=MOVIMENTOS!$L$53,MOVIMENTOS!$L$54,IF(U126=MOVIMENTOS!$M$53,MOVIMENTOS!$M$54,IF(U126=MOVIMENTOS!$N$53,MOVIMENTOS!$N$54,IF(U126=MOVIMENTOS!$O$53,MOVIMENTOS!$O$54,IF(U126=MOVIMENTOS!$P$53,MOVIMENTOS!$P$54,IF(U126=MOVIMENTOS!$Q$53,MOVIMENTOS!$Q$54,IF(U126=MOVIMENTOS!$R$53,MOVIMENTOS!$R$54,IF(U126=MOVIMENTOS!$S$53,MOVIMENTOS!$S$54,IF(U126=MOVIMENTOS!$T$53,MOVIMENTOS!$T$54,0)))))))))))))))))))</f>
        <v>0</v>
      </c>
      <c r="V127" s="34">
        <f>IF(V126=MOVIMENTOS!$A$53,MOVIMENTOS!$A$54,IF(V126=MOVIMENTOS!$B$53,MOVIMENTOS!$B$54,IF(V126=MOVIMENTOS!$C$53,MOVIMENTOS!$C$54,IF(V126=MOVIMENTOS!$D$53,MOVIMENTOS!$D$54,IF(V126=MOVIMENTOS!$E$53,MOVIMENTOS!$E$54,IF(V126=MOVIMENTOS!$F$53,MOVIMENTOS!$F$54,IF(V126=MOVIMENTOS!$G$53,MOVIMENTOS!$G$54,IF(V126=MOVIMENTOS!$I$53,MOVIMENTOS!$I$54,IF(V126=MOVIMENTOS!$J$53,MOVIMENTOS!$J$54,IF(V126=MOVIMENTOS!$K$53,MOVIMENTOS!$K$54,IF(V126=MOVIMENTOS!$L$53,MOVIMENTOS!$L$54,IF(V126=MOVIMENTOS!$M$53,MOVIMENTOS!$M$54,IF(V126=MOVIMENTOS!$N$53,MOVIMENTOS!$N$54,IF(V126=MOVIMENTOS!$O$53,MOVIMENTOS!$O$54,IF(V126=MOVIMENTOS!$P$53,MOVIMENTOS!$P$54,IF(V126=MOVIMENTOS!$Q$53,MOVIMENTOS!$Q$54,IF(V126=MOVIMENTOS!$R$53,MOVIMENTOS!$R$54,IF(V126=MOVIMENTOS!$S$53,MOVIMENTOS!$S$54,IF(V126=MOVIMENTOS!$T$53,MOVIMENTOS!$T$54,0)))))))))))))))))))</f>
        <v>0</v>
      </c>
      <c r="W127" s="34">
        <f>IF(W126=MOVIMENTOS!$A$53,MOVIMENTOS!$A$54,IF(W126=MOVIMENTOS!$B$53,MOVIMENTOS!$B$54,IF(W126=MOVIMENTOS!$C$53,MOVIMENTOS!$C$54,IF(W126=MOVIMENTOS!$D$53,MOVIMENTOS!$D$54,IF(W126=MOVIMENTOS!$E$53,MOVIMENTOS!$E$54,IF(W126=MOVIMENTOS!$F$53,MOVIMENTOS!$F$54,IF(W126=MOVIMENTOS!$G$53,MOVIMENTOS!$G$54,IF(W126=MOVIMENTOS!$I$53,MOVIMENTOS!$I$54,IF(W126=MOVIMENTOS!$J$53,MOVIMENTOS!$J$54,IF(W126=MOVIMENTOS!$K$53,MOVIMENTOS!$K$54,IF(W126=MOVIMENTOS!$L$53,MOVIMENTOS!$L$54,IF(W126=MOVIMENTOS!$M$53,MOVIMENTOS!$M$54,IF(W126=MOVIMENTOS!$N$53,MOVIMENTOS!$N$54,IF(W126=MOVIMENTOS!$O$53,MOVIMENTOS!$O$54,IF(W126=MOVIMENTOS!$P$53,MOVIMENTOS!$P$54,IF(W126=MOVIMENTOS!$Q$53,MOVIMENTOS!$Q$54,IF(W126=MOVIMENTOS!$R$53,MOVIMENTOS!$R$54,IF(W126=MOVIMENTOS!$S$53,MOVIMENTOS!$S$54,IF(W126=MOVIMENTOS!$T$53,MOVIMENTOS!$T$54,0)))))))))))))))))))</f>
        <v>0</v>
      </c>
      <c r="X127" s="91">
        <f>IF(X126=MOVIMENTOS!$A$53,MOVIMENTOS!$A$54,IF(X126=MOVIMENTOS!$B$53,MOVIMENTOS!$B$54,IF(X126=MOVIMENTOS!$C$53,MOVIMENTOS!$C$54,IF(X126=MOVIMENTOS!$D$53,MOVIMENTOS!$D$54,IF(X126=MOVIMENTOS!$E$53,MOVIMENTOS!$E$54,IF(X126=MOVIMENTOS!$F$53,MOVIMENTOS!$F$54,IF(X126=MOVIMENTOS!$G$53,MOVIMENTOS!$G$54,IF(X126=MOVIMENTOS!$I$53,MOVIMENTOS!$I$54,IF(X126=MOVIMENTOS!$J$53,MOVIMENTOS!$J$54,IF(X126=MOVIMENTOS!$K$53,MOVIMENTOS!$K$54,IF(X126=MOVIMENTOS!$L$53,MOVIMENTOS!$L$54,IF(X126=MOVIMENTOS!$M$53,MOVIMENTOS!$M$54,IF(X126=MOVIMENTOS!$N$53,MOVIMENTOS!$N$54,IF(X126=MOVIMENTOS!$O$53,MOVIMENTOS!$O$54,IF(X126=MOVIMENTOS!$P$53,MOVIMENTOS!$P$54,IF(X126=MOVIMENTOS!$Q$53,MOVIMENTOS!$Q$54,IF(X126=MOVIMENTOS!$R$53,MOVIMENTOS!$R$54,IF(X126=MOVIMENTOS!$S$53,MOVIMENTOS!$S$54,IF(X126=MOVIMENTOS!$T$53,MOVIMENTOS!$T$54,0)))))))))))))))))))</f>
        <v>0</v>
      </c>
      <c r="Y127" s="71">
        <f t="shared" ref="Y127" si="349">P127+X127+SUM(F130:W130)</f>
        <v>0</v>
      </c>
      <c r="Z127" s="122"/>
      <c r="AA127" s="69"/>
      <c r="AB127" s="61"/>
      <c r="AC127" s="62">
        <f>IF(B125="HYBRID",HLOOKUP(H126,MOVIMENTOS!$A$38:$AQ$39,2,0),0)</f>
        <v>0</v>
      </c>
      <c r="AD127" s="62">
        <f>IF(B125="HYBRID",HLOOKUP(I126,MOVIMENTOS!$A$38:$AQ$39,2,0),0)</f>
        <v>0</v>
      </c>
      <c r="AE127" s="62">
        <f>IF(B125="HYBRID",HLOOKUP(J126,MOVIMENTOS!$A$38:$AQ$39,2,0),0)</f>
        <v>0</v>
      </c>
      <c r="AF127" s="62">
        <f>IF(B125="HYBRID",HLOOKUP(K126,MOVIMENTOS!$A$38:$AQ$39,2,0),0)</f>
        <v>0</v>
      </c>
      <c r="AG127" s="62">
        <f>IF(B125="HYBRID",HLOOKUP(L126,MOVIMENTOS!$A$38:$AQ$39,2,0),0)</f>
        <v>0</v>
      </c>
      <c r="AH127" s="62">
        <f>IF(B125="HYBRID",HLOOKUP(M126,MOVIMENTOS!$A$38:$AQ$39,2,0),0)</f>
        <v>0</v>
      </c>
      <c r="AI127" s="62">
        <f>IF(B125="HYBRID",HLOOKUP(N126,MOVIMENTOS!$A$38:$AQ$39,2,0),0)</f>
        <v>0</v>
      </c>
      <c r="AJ127" s="62">
        <f>IF(B125="HYBRID",HLOOKUP(O126,MOVIMENTOS!$A$38:$AQ$39,2,0),0)</f>
        <v>0</v>
      </c>
      <c r="AK127" s="63">
        <f>IF(B125="TRE",HLOOKUP(H126,MOVIMENTOS!$A$57:$K$60,VLOOKUP($C$4,MOVIMENTOS!$A$63:$B$65,2,0),TRUE),0)</f>
        <v>0</v>
      </c>
      <c r="AL127" s="63">
        <f>IF(B125="TRE",HLOOKUP(I126,MOVIMENTOS!$A$57:$K$60,VLOOKUP($C$4,MOVIMENTOS!$A$63:$B$65,2,0),TRUE),0)</f>
        <v>0</v>
      </c>
      <c r="AM127" s="63">
        <f>IF(B125="TRE",HLOOKUP(J126,MOVIMENTOS!$A$57:$K$60,VLOOKUP($C$4,MOVIMENTOS!$A$63:$B$65,2,0),TRUE),0)</f>
        <v>0</v>
      </c>
      <c r="AN127" s="63">
        <f>IF(B125="TRE",HLOOKUP(K126,MOVIMENTOS!$A$57:$K$60,VLOOKUP($C$4,MOVIMENTOS!$A$63:$B$65,2,0),TRUE),0)</f>
        <v>0</v>
      </c>
      <c r="AO127" s="63">
        <f>IF(B125="TRE",HLOOKUP(N126,MOVIMENTOS!$A$57:$K$60,VLOOKUP($C$4,MOVIMENTOS!$A$63:$B$65,2,0),TRUE),0)</f>
        <v>0</v>
      </c>
      <c r="AP127" s="63">
        <f>IF(B125="TRE",HLOOKUP(O126,MOVIMENTOS!$A$57:$K$60,VLOOKUP($C$4,MOVIMENTOS!$A$63:$B$65,2,0),TRUE),0)</f>
        <v>0</v>
      </c>
      <c r="AQ127" s="63">
        <f>IF(C125="TRE",HLOOKUP(Q126,MOVIMENTOS!$A$57:$K$60,VLOOKUP($C$4,MOVIMENTOS!$A$63:$B$65,2,0),TRUE),0)</f>
        <v>0</v>
      </c>
      <c r="AR127" s="63">
        <f>IF(D125="TRE",HLOOKUP(R126,MOVIMENTOS!$A$57:$K$60,VLOOKUP($C$4,MOVIMENTOS!$A$63:$B$65,2,0),TRUE),0)</f>
        <v>0</v>
      </c>
      <c r="AS127" s="72" t="s">
        <v>1592</v>
      </c>
      <c r="AT127" s="61"/>
      <c r="AU127" s="61"/>
      <c r="AV127" s="61"/>
      <c r="AW127" s="61"/>
      <c r="AX127" s="61"/>
      <c r="AY127" s="61"/>
      <c r="AZ127" s="61"/>
      <c r="BA127" s="61"/>
      <c r="BB127" s="61"/>
      <c r="BC127" s="61"/>
      <c r="BD127" s="61"/>
      <c r="BE127" s="43"/>
      <c r="BF127" s="43"/>
      <c r="BG127" s="43"/>
      <c r="BH127" s="43"/>
      <c r="BI127" s="43"/>
      <c r="BJ127" s="43"/>
      <c r="BK127" s="43"/>
      <c r="BL127" s="43"/>
      <c r="BM127" s="43"/>
      <c r="BN127" s="43"/>
      <c r="BO127" s="43"/>
      <c r="BP127" s="43"/>
      <c r="BQ127" s="43"/>
      <c r="BR127" s="43"/>
      <c r="BS127" s="43"/>
      <c r="BT127" s="43"/>
      <c r="BU127" s="43"/>
      <c r="BV127" s="43"/>
      <c r="BW127" s="43"/>
      <c r="BX127" s="43"/>
      <c r="BY127" s="43"/>
      <c r="BZ127" s="43"/>
      <c r="CA127" s="43"/>
      <c r="CB127" s="43"/>
      <c r="CC127" s="43"/>
      <c r="CD127" s="43"/>
      <c r="CE127" s="43"/>
      <c r="CF127" s="43"/>
      <c r="CG127" s="43"/>
      <c r="CH127" s="43"/>
      <c r="CI127" s="43"/>
      <c r="CJ127" s="43"/>
      <c r="CK127" s="43"/>
      <c r="CL127" s="43"/>
      <c r="CM127" s="43"/>
      <c r="CN127" s="43"/>
      <c r="CO127" s="43"/>
      <c r="CP127" s="43"/>
      <c r="CQ127" s="43"/>
      <c r="CR127" s="43"/>
      <c r="CS127" s="43"/>
      <c r="CT127" s="43"/>
      <c r="CU127" s="43"/>
      <c r="CV127" s="43"/>
      <c r="CW127" s="43"/>
      <c r="CX127" s="43"/>
      <c r="CY127" s="43"/>
      <c r="CZ127" s="43"/>
      <c r="DA127" s="43"/>
      <c r="DB127" s="43"/>
      <c r="DC127" s="43"/>
      <c r="DD127" s="43"/>
      <c r="DE127" s="43"/>
      <c r="DF127" s="43"/>
      <c r="DG127" s="43"/>
      <c r="DH127" s="43"/>
      <c r="DI127" s="43"/>
      <c r="DJ127" s="43"/>
      <c r="DK127" s="43"/>
      <c r="DL127" s="43"/>
      <c r="DM127" s="43"/>
      <c r="DN127" s="43"/>
      <c r="DO127" s="43"/>
      <c r="DP127" s="43"/>
      <c r="DQ127" s="43"/>
      <c r="DR127" s="43"/>
      <c r="DS127" s="43"/>
      <c r="DT127" s="43"/>
      <c r="DU127" s="43"/>
      <c r="DV127" s="43"/>
      <c r="DW127" s="43"/>
      <c r="DX127" s="43"/>
      <c r="DY127" s="43"/>
      <c r="DZ127" s="43"/>
      <c r="EA127" s="43"/>
      <c r="EB127" s="43"/>
      <c r="EC127" s="43"/>
      <c r="ED127" s="43"/>
      <c r="EE127" s="43"/>
      <c r="EF127" s="43"/>
      <c r="EG127" s="43"/>
      <c r="EH127" s="43"/>
      <c r="EI127" s="43"/>
      <c r="EJ127" s="43"/>
    </row>
    <row r="128" spans="1:140" s="44" customFormat="1" ht="24" customHeight="1" x14ac:dyDescent="0.25">
      <c r="A128" s="144"/>
      <c r="B128" s="147"/>
      <c r="C128" s="43" t="str">
        <f t="shared" ref="C128:C159" si="350">IF($C$4="Duet","Faturização",IF($C$4="Duet Mix","Faturização",IF($C$4="team","Faturização",IF($C$4="Combi","Faturização",""))))</f>
        <v/>
      </c>
      <c r="D128" s="97"/>
      <c r="E128" s="58" t="str">
        <f t="shared" ref="E128" si="351">IF(AND(C128="Faturização",B125="Hybrid"),"Faturização","")</f>
        <v/>
      </c>
      <c r="F128" s="149" t="s">
        <v>1617</v>
      </c>
      <c r="G128" s="150"/>
      <c r="H128" s="74"/>
      <c r="I128" s="75"/>
      <c r="J128" s="75"/>
      <c r="K128" s="75"/>
      <c r="L128" s="75"/>
      <c r="M128" s="75"/>
      <c r="N128" s="75"/>
      <c r="O128" s="76"/>
      <c r="P128" s="61">
        <f t="shared" ref="P128" si="352">(H127*H128)+(I127*I128)+(J127*J128)+(K127*K128)+(L127*L128)+(M127*M128)+(N127*N128)+(O127*O128)</f>
        <v>0</v>
      </c>
      <c r="Q128" s="61"/>
      <c r="R128" s="43"/>
      <c r="S128" s="43"/>
      <c r="T128" s="43"/>
      <c r="U128" s="43"/>
      <c r="V128" s="43"/>
      <c r="W128" s="43"/>
      <c r="X128" s="70">
        <f t="shared" ref="X128" si="353">(R127*R128)+(S127*S128)+(T127*T128)+(U127*U128)+(V127*V128)+(W127*W128)</f>
        <v>0</v>
      </c>
      <c r="Y128" s="70">
        <f t="shared" ref="Y128" si="354">F127+G127+P128+X128+SUM(F131:W131)</f>
        <v>0</v>
      </c>
      <c r="Z128" s="122"/>
      <c r="AA128" s="61"/>
      <c r="AB128" s="61"/>
      <c r="AC128" s="62"/>
      <c r="AD128" s="62"/>
      <c r="AE128" s="62"/>
      <c r="AF128" s="62"/>
      <c r="AG128" s="62"/>
      <c r="AH128" s="62"/>
      <c r="AI128" s="62"/>
      <c r="AJ128" s="62"/>
      <c r="AK128" s="63"/>
      <c r="AL128" s="63"/>
      <c r="AM128" s="63"/>
      <c r="AN128" s="63"/>
      <c r="AO128" s="63"/>
      <c r="AP128" s="63"/>
      <c r="AQ128" s="63"/>
      <c r="AR128" s="63"/>
      <c r="AS128" s="70" t="s">
        <v>1593</v>
      </c>
      <c r="AT128" s="61"/>
      <c r="AU128" s="61"/>
      <c r="AV128" s="61"/>
      <c r="AW128" s="61"/>
      <c r="AX128" s="61"/>
      <c r="AY128" s="61"/>
      <c r="AZ128" s="61"/>
      <c r="BA128" s="61"/>
      <c r="BB128" s="61"/>
      <c r="BC128" s="61"/>
      <c r="BD128" s="61"/>
      <c r="BE128" s="43"/>
      <c r="BF128" s="43"/>
      <c r="BG128" s="43"/>
      <c r="BH128" s="43"/>
      <c r="BI128" s="43"/>
      <c r="BJ128" s="43"/>
      <c r="BK128" s="43"/>
      <c r="BL128" s="43"/>
      <c r="BM128" s="43"/>
      <c r="BN128" s="43"/>
      <c r="BO128" s="43"/>
      <c r="BP128" s="43"/>
      <c r="BQ128" s="43"/>
      <c r="BR128" s="43"/>
      <c r="BS128" s="43"/>
      <c r="BT128" s="43"/>
      <c r="BU128" s="43"/>
      <c r="BV128" s="43"/>
      <c r="BW128" s="43"/>
      <c r="BX128" s="43"/>
      <c r="BY128" s="43"/>
      <c r="BZ128" s="43"/>
      <c r="CA128" s="43"/>
      <c r="CB128" s="43"/>
      <c r="CC128" s="43"/>
      <c r="CD128" s="43"/>
      <c r="CE128" s="43"/>
      <c r="CF128" s="43"/>
      <c r="CG128" s="43"/>
      <c r="CH128" s="43"/>
      <c r="CI128" s="43"/>
      <c r="CJ128" s="43"/>
      <c r="CK128" s="43"/>
      <c r="CL128" s="43"/>
      <c r="CM128" s="43"/>
      <c r="CN128" s="43"/>
      <c r="CO128" s="43"/>
      <c r="CP128" s="43"/>
      <c r="CQ128" s="43"/>
      <c r="CR128" s="43"/>
      <c r="CS128" s="43"/>
      <c r="CT128" s="43"/>
      <c r="CU128" s="43"/>
      <c r="CV128" s="43"/>
      <c r="CW128" s="43"/>
      <c r="CX128" s="43"/>
      <c r="CY128" s="43"/>
      <c r="CZ128" s="43"/>
      <c r="DA128" s="43"/>
      <c r="DB128" s="43"/>
      <c r="DC128" s="43"/>
      <c r="DD128" s="43"/>
      <c r="DE128" s="43"/>
      <c r="DF128" s="43"/>
      <c r="DG128" s="43"/>
      <c r="DH128" s="43"/>
      <c r="DI128" s="43"/>
      <c r="DJ128" s="43"/>
      <c r="DK128" s="43"/>
      <c r="DL128" s="43"/>
      <c r="DM128" s="43"/>
      <c r="DN128" s="43"/>
      <c r="DO128" s="43"/>
      <c r="DP128" s="43"/>
      <c r="DQ128" s="43"/>
      <c r="DR128" s="43"/>
      <c r="DS128" s="43"/>
      <c r="DT128" s="43"/>
      <c r="DU128" s="43"/>
      <c r="DV128" s="43"/>
      <c r="DW128" s="43"/>
      <c r="DX128" s="43"/>
      <c r="DY128" s="43"/>
      <c r="DZ128" s="43"/>
      <c r="EA128" s="43"/>
      <c r="EB128" s="43"/>
      <c r="EC128" s="43"/>
      <c r="ED128" s="43"/>
      <c r="EE128" s="43"/>
      <c r="EF128" s="43"/>
      <c r="EG128" s="43"/>
      <c r="EH128" s="43"/>
      <c r="EI128" s="43"/>
      <c r="EJ128" s="43"/>
    </row>
    <row r="129" spans="1:140" s="44" customFormat="1" ht="12" customHeight="1" x14ac:dyDescent="0.25">
      <c r="A129" s="144"/>
      <c r="B129" s="147"/>
      <c r="C129" s="87" t="str">
        <f t="shared" ref="C129" si="355">IF(AND($B125="ACROB",$C$4="EQUIPA"),"ACROB_B",IF(AND($B125="ACROB",$C$4="combinado"),"ACROB_B",""))</f>
        <v/>
      </c>
      <c r="D129" s="97"/>
      <c r="E129" s="54" t="s">
        <v>66</v>
      </c>
      <c r="F129" s="85"/>
      <c r="G129" s="86" t="str">
        <f t="shared" ref="G129:G160" si="356">IF(C130="ACROB_C","ACRO-PAIR","")</f>
        <v/>
      </c>
      <c r="H129" s="78"/>
      <c r="I129" s="49"/>
      <c r="J129" s="49"/>
      <c r="K129" s="49"/>
      <c r="L129" s="49"/>
      <c r="M129" s="49"/>
      <c r="N129" s="49"/>
      <c r="O129" s="79"/>
      <c r="P129" s="49"/>
      <c r="Q129" s="49"/>
      <c r="R129" s="80"/>
      <c r="S129" s="80"/>
      <c r="T129" s="80"/>
      <c r="U129" s="80"/>
      <c r="V129" s="80"/>
      <c r="W129" s="77"/>
      <c r="X129" s="49"/>
      <c r="Y129" s="49"/>
      <c r="Z129" s="122"/>
      <c r="AA129" s="61"/>
      <c r="AB129" s="61"/>
      <c r="AC129" s="61"/>
      <c r="AD129" s="61"/>
      <c r="AE129" s="61"/>
      <c r="AF129" s="61"/>
      <c r="AG129" s="61"/>
      <c r="AH129" s="61"/>
      <c r="AI129" s="61"/>
      <c r="AJ129" s="61"/>
      <c r="AK129" s="61"/>
      <c r="AL129" s="61"/>
      <c r="AM129" s="61"/>
      <c r="AN129" s="61"/>
      <c r="AO129" s="61"/>
      <c r="AP129" s="61"/>
      <c r="AQ129" s="61"/>
      <c r="AR129" s="61"/>
      <c r="AS129" s="61"/>
      <c r="AT129" s="61"/>
      <c r="AU129" s="61"/>
      <c r="AV129" s="61"/>
      <c r="AW129" s="61"/>
      <c r="AX129" s="61"/>
      <c r="AY129" s="61"/>
      <c r="AZ129" s="61"/>
      <c r="BA129" s="61"/>
      <c r="BB129" s="61"/>
      <c r="BC129" s="61"/>
      <c r="BD129" s="61"/>
      <c r="BE129" s="43"/>
      <c r="BF129" s="43"/>
      <c r="BG129" s="43"/>
      <c r="BH129" s="43"/>
      <c r="BI129" s="43"/>
      <c r="BJ129" s="43"/>
      <c r="BK129" s="43"/>
      <c r="BL129" s="43"/>
      <c r="BM129" s="43"/>
      <c r="BN129" s="43"/>
      <c r="BO129" s="43"/>
      <c r="BP129" s="43"/>
      <c r="BQ129" s="43"/>
      <c r="BR129" s="43"/>
      <c r="BS129" s="43"/>
      <c r="BT129" s="43"/>
      <c r="BU129" s="43"/>
      <c r="BV129" s="43"/>
      <c r="BW129" s="43"/>
      <c r="BX129" s="43"/>
      <c r="BY129" s="43"/>
      <c r="BZ129" s="43"/>
      <c r="CA129" s="43"/>
      <c r="CB129" s="43"/>
      <c r="CC129" s="43"/>
      <c r="CD129" s="43"/>
      <c r="CE129" s="43"/>
      <c r="CF129" s="43"/>
      <c r="CG129" s="43"/>
      <c r="CH129" s="43"/>
      <c r="CI129" s="43"/>
      <c r="CJ129" s="43"/>
      <c r="CK129" s="43"/>
      <c r="CL129" s="43"/>
      <c r="CM129" s="43"/>
      <c r="CN129" s="43"/>
      <c r="CO129" s="43"/>
      <c r="CP129" s="43"/>
      <c r="CQ129" s="43"/>
      <c r="CR129" s="43"/>
      <c r="CS129" s="43"/>
      <c r="CT129" s="43"/>
      <c r="CU129" s="43"/>
      <c r="CV129" s="43"/>
      <c r="CW129" s="43"/>
      <c r="CX129" s="43"/>
      <c r="CY129" s="43"/>
      <c r="CZ129" s="43"/>
      <c r="DA129" s="43"/>
      <c r="DB129" s="43"/>
      <c r="DC129" s="43"/>
      <c r="DD129" s="43"/>
      <c r="DE129" s="43"/>
      <c r="DF129" s="43"/>
      <c r="DG129" s="43"/>
      <c r="DH129" s="43"/>
      <c r="DI129" s="43"/>
      <c r="DJ129" s="43"/>
      <c r="DK129" s="43"/>
      <c r="DL129" s="43"/>
      <c r="DM129" s="43"/>
      <c r="DN129" s="43"/>
      <c r="DO129" s="43"/>
      <c r="DP129" s="43"/>
      <c r="DQ129" s="43"/>
      <c r="DR129" s="43"/>
      <c r="DS129" s="43"/>
      <c r="DT129" s="43"/>
      <c r="DU129" s="43"/>
      <c r="DV129" s="43"/>
      <c r="DW129" s="43"/>
      <c r="DX129" s="43"/>
      <c r="DY129" s="43"/>
      <c r="DZ129" s="43"/>
      <c r="EA129" s="43"/>
      <c r="EB129" s="43"/>
      <c r="EC129" s="43"/>
      <c r="ED129" s="43"/>
      <c r="EE129" s="43"/>
      <c r="EF129" s="43"/>
      <c r="EG129" s="43"/>
      <c r="EH129" s="43"/>
      <c r="EI129" s="43"/>
      <c r="EJ129" s="43"/>
    </row>
    <row r="130" spans="1:140" s="44" customFormat="1" ht="12" customHeight="1" thickBot="1" x14ac:dyDescent="0.3">
      <c r="A130" s="145"/>
      <c r="B130" s="148"/>
      <c r="C130" s="88" t="str">
        <f t="shared" ref="C130" si="357">IF(AND(B125="ACROB",$C$5="DUETO"),"ACROB_C","")</f>
        <v/>
      </c>
      <c r="D130" s="98"/>
      <c r="E130" s="55" t="s">
        <v>1170</v>
      </c>
      <c r="F130" s="81"/>
      <c r="G130" s="82"/>
      <c r="H130" s="83"/>
      <c r="I130" s="50"/>
      <c r="J130" s="50"/>
      <c r="K130" s="50"/>
      <c r="L130" s="50"/>
      <c r="M130" s="50"/>
      <c r="N130" s="50"/>
      <c r="O130" s="84"/>
      <c r="P130" s="49"/>
      <c r="Q130" s="49"/>
      <c r="R130" s="50"/>
      <c r="S130" s="50"/>
      <c r="T130" s="50"/>
      <c r="U130" s="50"/>
      <c r="V130" s="50"/>
      <c r="W130" s="84"/>
      <c r="X130" s="50"/>
      <c r="Y130" s="50"/>
      <c r="Z130" s="123"/>
      <c r="AA130" s="61"/>
      <c r="AB130" s="61"/>
      <c r="AC130" s="61"/>
      <c r="AD130" s="61"/>
      <c r="AE130" s="61"/>
      <c r="AF130" s="61"/>
      <c r="AG130" s="61"/>
      <c r="AH130" s="61"/>
      <c r="AI130" s="61"/>
      <c r="AJ130" s="61"/>
      <c r="AK130" s="61"/>
      <c r="AL130" s="61"/>
      <c r="AM130" s="61"/>
      <c r="AN130" s="61"/>
      <c r="AO130" s="61"/>
      <c r="AP130" s="61"/>
      <c r="AQ130" s="61"/>
      <c r="AR130" s="61"/>
      <c r="AS130" s="61"/>
      <c r="AT130" s="61"/>
      <c r="AU130" s="61"/>
      <c r="AV130" s="61"/>
      <c r="AW130" s="61"/>
      <c r="AX130" s="61"/>
      <c r="AY130" s="61"/>
      <c r="AZ130" s="61"/>
      <c r="BA130" s="61"/>
      <c r="BB130" s="61"/>
      <c r="BC130" s="61"/>
      <c r="BD130" s="61"/>
      <c r="BE130" s="43"/>
      <c r="BF130" s="43"/>
      <c r="BG130" s="43"/>
      <c r="BH130" s="43"/>
      <c r="BI130" s="43"/>
      <c r="BJ130" s="43"/>
      <c r="BK130" s="43"/>
      <c r="BL130" s="43"/>
      <c r="BM130" s="43"/>
      <c r="BN130" s="43"/>
      <c r="BO130" s="43"/>
      <c r="BP130" s="43"/>
      <c r="BQ130" s="43"/>
      <c r="BR130" s="43"/>
      <c r="BS130" s="43"/>
      <c r="BT130" s="43"/>
      <c r="BU130" s="43"/>
      <c r="BV130" s="43"/>
      <c r="BW130" s="43"/>
      <c r="BX130" s="43"/>
      <c r="BY130" s="43"/>
      <c r="BZ130" s="43"/>
      <c r="CA130" s="43"/>
      <c r="CB130" s="43"/>
      <c r="CC130" s="43"/>
      <c r="CD130" s="43"/>
      <c r="CE130" s="43"/>
      <c r="CF130" s="43"/>
      <c r="CG130" s="43"/>
      <c r="CH130" s="43"/>
      <c r="CI130" s="43"/>
      <c r="CJ130" s="43"/>
      <c r="CK130" s="43"/>
      <c r="CL130" s="43"/>
      <c r="CM130" s="43"/>
      <c r="CN130" s="43"/>
      <c r="CO130" s="43"/>
      <c r="CP130" s="43"/>
      <c r="CQ130" s="43"/>
      <c r="CR130" s="43"/>
      <c r="CS130" s="43"/>
      <c r="CT130" s="43"/>
      <c r="CU130" s="43"/>
      <c r="CV130" s="43"/>
      <c r="CW130" s="43"/>
      <c r="CX130" s="43"/>
      <c r="CY130" s="43"/>
      <c r="CZ130" s="43"/>
      <c r="DA130" s="43"/>
      <c r="DB130" s="43"/>
      <c r="DC130" s="43"/>
      <c r="DD130" s="43"/>
      <c r="DE130" s="43"/>
      <c r="DF130" s="43"/>
      <c r="DG130" s="43"/>
      <c r="DH130" s="43"/>
      <c r="DI130" s="43"/>
      <c r="DJ130" s="43"/>
      <c r="DK130" s="43"/>
      <c r="DL130" s="43"/>
      <c r="DM130" s="43"/>
      <c r="DN130" s="43"/>
      <c r="DO130" s="43"/>
      <c r="DP130" s="43"/>
      <c r="DQ130" s="43"/>
      <c r="DR130" s="43"/>
      <c r="DS130" s="43"/>
      <c r="DT130" s="43"/>
      <c r="DU130" s="43"/>
      <c r="DV130" s="43"/>
      <c r="DW130" s="43"/>
      <c r="DX130" s="43"/>
      <c r="DY130" s="43"/>
      <c r="DZ130" s="43"/>
      <c r="EA130" s="43"/>
      <c r="EB130" s="43"/>
      <c r="EC130" s="43"/>
      <c r="ED130" s="43"/>
      <c r="EE130" s="43"/>
      <c r="EF130" s="43"/>
      <c r="EG130" s="43"/>
      <c r="EH130" s="43"/>
      <c r="EI130" s="43"/>
      <c r="EJ130" s="43"/>
    </row>
    <row r="131" spans="1:140" s="44" customFormat="1" ht="12" customHeight="1" x14ac:dyDescent="0.25">
      <c r="A131" s="143"/>
      <c r="B131" s="146"/>
      <c r="C131" s="141" t="str">
        <f>IF(B131="HYBRID",MOVIMENTOS!$A$8,IF(B131="ACROB",MOVIMENTOS!$E$8,""))</f>
        <v/>
      </c>
      <c r="D131" s="96"/>
      <c r="E131" s="156" t="s">
        <v>1642</v>
      </c>
      <c r="F131" s="158" t="str">
        <f t="shared" ref="F131:F162" si="358">IF(B131="HYBRID",0.5,IF(B131="TRE",0,""))</f>
        <v/>
      </c>
      <c r="G131" s="159"/>
      <c r="H131" s="39"/>
      <c r="I131" s="41"/>
      <c r="J131" s="41"/>
      <c r="K131" s="41"/>
      <c r="L131" s="41"/>
      <c r="M131" s="41"/>
      <c r="N131" s="41"/>
      <c r="O131" s="40"/>
      <c r="P131" s="68"/>
      <c r="Q131" s="103" t="str">
        <f>IF(B131="HYBRID",MOVIMENTOS!$G$8,"")</f>
        <v/>
      </c>
      <c r="R131" s="42"/>
      <c r="S131" s="41"/>
      <c r="T131" s="41"/>
      <c r="U131" s="41"/>
      <c r="V131" s="41"/>
      <c r="W131" s="40"/>
      <c r="X131" s="68"/>
      <c r="Y131" s="68"/>
      <c r="Z131" s="121">
        <f t="shared" ref="Z131" si="359">IF(E134="Faturização",Y134,IF(E134="",Y133,0))</f>
        <v>0</v>
      </c>
      <c r="AA131" s="61"/>
      <c r="AB131" s="61"/>
      <c r="AC131" s="61"/>
      <c r="AD131" s="61"/>
      <c r="AE131" s="61"/>
      <c r="AF131" s="61"/>
      <c r="AG131" s="61"/>
      <c r="AH131" s="61"/>
      <c r="AI131" s="61"/>
      <c r="AJ131" s="61"/>
      <c r="AK131" s="61"/>
      <c r="AL131" s="61"/>
      <c r="AM131" s="61"/>
      <c r="AN131" s="61"/>
      <c r="AO131" s="61"/>
      <c r="AP131" s="61"/>
      <c r="AQ131" s="61"/>
      <c r="AR131" s="61"/>
      <c r="AS131" s="61"/>
      <c r="AT131" s="61"/>
      <c r="AU131" s="61"/>
      <c r="AV131" s="61"/>
      <c r="AW131" s="61"/>
      <c r="AX131" s="61"/>
      <c r="AY131" s="61"/>
      <c r="AZ131" s="61"/>
      <c r="BA131" s="61"/>
      <c r="BB131" s="61"/>
      <c r="BC131" s="61"/>
      <c r="BD131" s="61"/>
      <c r="BE131" s="43"/>
      <c r="BF131" s="43"/>
      <c r="BG131" s="43"/>
      <c r="BH131" s="43"/>
      <c r="BI131" s="43"/>
      <c r="BJ131" s="43"/>
      <c r="BK131" s="43"/>
      <c r="BL131" s="43"/>
      <c r="BM131" s="43"/>
      <c r="BN131" s="43"/>
      <c r="BO131" s="43"/>
      <c r="BP131" s="43"/>
      <c r="BQ131" s="43"/>
      <c r="BR131" s="43"/>
      <c r="BS131" s="43"/>
      <c r="BT131" s="43"/>
      <c r="BU131" s="43"/>
      <c r="BV131" s="43"/>
      <c r="BW131" s="43"/>
      <c r="BX131" s="43"/>
      <c r="BY131" s="43"/>
      <c r="BZ131" s="43"/>
      <c r="CA131" s="43"/>
      <c r="CB131" s="43"/>
      <c r="CC131" s="43"/>
      <c r="CD131" s="43"/>
      <c r="CE131" s="43"/>
      <c r="CF131" s="43"/>
      <c r="CG131" s="43"/>
      <c r="CH131" s="43"/>
      <c r="CI131" s="43"/>
      <c r="CJ131" s="43"/>
      <c r="CK131" s="43"/>
      <c r="CL131" s="43"/>
      <c r="CM131" s="43"/>
      <c r="CN131" s="43"/>
      <c r="CO131" s="43"/>
      <c r="CP131" s="43"/>
      <c r="CQ131" s="43"/>
      <c r="CR131" s="43"/>
      <c r="CS131" s="43"/>
      <c r="CT131" s="43"/>
      <c r="CU131" s="43"/>
      <c r="CV131" s="43"/>
      <c r="CW131" s="43"/>
      <c r="CX131" s="43"/>
      <c r="CY131" s="43"/>
      <c r="CZ131" s="43"/>
      <c r="DA131" s="43"/>
      <c r="DB131" s="43"/>
      <c r="DC131" s="43"/>
      <c r="DD131" s="43"/>
      <c r="DE131" s="43"/>
      <c r="DF131" s="43"/>
      <c r="DG131" s="43"/>
      <c r="DH131" s="43"/>
      <c r="DI131" s="43"/>
      <c r="DJ131" s="43"/>
      <c r="DK131" s="43"/>
      <c r="DL131" s="43"/>
      <c r="DM131" s="43"/>
      <c r="DN131" s="43"/>
      <c r="DO131" s="43"/>
      <c r="DP131" s="43"/>
      <c r="DQ131" s="43"/>
      <c r="DR131" s="43"/>
      <c r="DS131" s="43"/>
      <c r="DT131" s="43"/>
      <c r="DU131" s="43"/>
      <c r="DV131" s="43"/>
      <c r="DW131" s="43"/>
      <c r="DX131" s="43"/>
      <c r="DY131" s="43"/>
      <c r="DZ131" s="43"/>
      <c r="EA131" s="43"/>
      <c r="EB131" s="43"/>
      <c r="EC131" s="43"/>
      <c r="ED131" s="43"/>
      <c r="EE131" s="43"/>
      <c r="EF131" s="43"/>
      <c r="EG131" s="43"/>
      <c r="EH131" s="43"/>
      <c r="EI131" s="43"/>
      <c r="EJ131" s="43"/>
    </row>
    <row r="132" spans="1:140" s="44" customFormat="1" ht="12" customHeight="1" x14ac:dyDescent="0.25">
      <c r="A132" s="144"/>
      <c r="B132" s="147"/>
      <c r="C132" s="142"/>
      <c r="D132" s="97"/>
      <c r="E132" s="157"/>
      <c r="F132" s="160"/>
      <c r="G132" s="161"/>
      <c r="H132" s="45"/>
      <c r="I132" s="47"/>
      <c r="J132" s="47"/>
      <c r="K132" s="47"/>
      <c r="L132" s="47"/>
      <c r="M132" s="47"/>
      <c r="N132" s="47"/>
      <c r="O132" s="46"/>
      <c r="P132" s="34"/>
      <c r="Q132" s="104"/>
      <c r="R132" s="47"/>
      <c r="S132" s="47"/>
      <c r="T132" s="47"/>
      <c r="U132" s="47"/>
      <c r="V132" s="47"/>
      <c r="W132" s="47"/>
      <c r="X132" s="61"/>
      <c r="Y132" s="61"/>
      <c r="Z132" s="122"/>
      <c r="AA132" s="61"/>
      <c r="AB132" s="61"/>
      <c r="AC132" s="61"/>
      <c r="AD132" s="61"/>
      <c r="AE132" s="61"/>
      <c r="AF132" s="61"/>
      <c r="AG132" s="61"/>
      <c r="AH132" s="61"/>
      <c r="AI132" s="61"/>
      <c r="AJ132" s="61"/>
      <c r="AK132" s="61"/>
      <c r="AL132" s="61"/>
      <c r="AM132" s="61"/>
      <c r="AN132" s="61"/>
      <c r="AO132" s="61"/>
      <c r="AP132" s="61"/>
      <c r="AQ132" s="61"/>
      <c r="AR132" s="61"/>
      <c r="AS132" s="61"/>
      <c r="AT132" s="61"/>
      <c r="AU132" s="61"/>
      <c r="AV132" s="61"/>
      <c r="AW132" s="61"/>
      <c r="AX132" s="61"/>
      <c r="AY132" s="61"/>
      <c r="AZ132" s="61"/>
      <c r="BA132" s="61"/>
      <c r="BB132" s="61"/>
      <c r="BC132" s="61"/>
      <c r="BD132" s="61"/>
      <c r="BE132" s="43"/>
      <c r="BF132" s="43"/>
      <c r="BG132" s="43"/>
      <c r="BH132" s="43"/>
      <c r="BI132" s="43"/>
      <c r="BJ132" s="43"/>
      <c r="BK132" s="43"/>
      <c r="BL132" s="43"/>
      <c r="BM132" s="43"/>
      <c r="BN132" s="43"/>
      <c r="BO132" s="43"/>
      <c r="BP132" s="43"/>
      <c r="BQ132" s="43"/>
      <c r="BR132" s="43"/>
      <c r="BS132" s="43"/>
      <c r="BT132" s="43"/>
      <c r="BU132" s="43"/>
      <c r="BV132" s="43"/>
      <c r="BW132" s="43"/>
      <c r="BX132" s="43"/>
      <c r="BY132" s="43"/>
      <c r="BZ132" s="43"/>
      <c r="CA132" s="43"/>
      <c r="CB132" s="43"/>
      <c r="CC132" s="43"/>
      <c r="CD132" s="43"/>
      <c r="CE132" s="43"/>
      <c r="CF132" s="43"/>
      <c r="CG132" s="43"/>
      <c r="CH132" s="43"/>
      <c r="CI132" s="43"/>
      <c r="CJ132" s="43"/>
      <c r="CK132" s="43"/>
      <c r="CL132" s="43"/>
      <c r="CM132" s="43"/>
      <c r="CN132" s="43"/>
      <c r="CO132" s="43"/>
      <c r="CP132" s="43"/>
      <c r="CQ132" s="43"/>
      <c r="CR132" s="43"/>
      <c r="CS132" s="43"/>
      <c r="CT132" s="43"/>
      <c r="CU132" s="43"/>
      <c r="CV132" s="43"/>
      <c r="CW132" s="43"/>
      <c r="CX132" s="43"/>
      <c r="CY132" s="43"/>
      <c r="CZ132" s="43"/>
      <c r="DA132" s="43"/>
      <c r="DB132" s="43"/>
      <c r="DC132" s="43"/>
      <c r="DD132" s="43"/>
      <c r="DE132" s="43"/>
      <c r="DF132" s="43"/>
      <c r="DG132" s="43"/>
      <c r="DH132" s="43"/>
      <c r="DI132" s="43"/>
      <c r="DJ132" s="43"/>
      <c r="DK132" s="43"/>
      <c r="DL132" s="43"/>
      <c r="DM132" s="43"/>
      <c r="DN132" s="43"/>
      <c r="DO132" s="43"/>
      <c r="DP132" s="43"/>
      <c r="DQ132" s="43"/>
      <c r="DR132" s="43"/>
      <c r="DS132" s="43"/>
      <c r="DT132" s="43"/>
      <c r="DU132" s="43"/>
      <c r="DV132" s="43"/>
      <c r="DW132" s="43"/>
      <c r="DX132" s="43"/>
      <c r="DY132" s="43"/>
      <c r="DZ132" s="43"/>
      <c r="EA132" s="43"/>
      <c r="EB132" s="43"/>
      <c r="EC132" s="43"/>
      <c r="ED132" s="43"/>
      <c r="EE132" s="43"/>
      <c r="EF132" s="43"/>
      <c r="EG132" s="43"/>
      <c r="EH132" s="43"/>
      <c r="EI132" s="43"/>
      <c r="EJ132" s="43"/>
    </row>
    <row r="133" spans="1:140" s="44" customFormat="1" ht="12" customHeight="1" x14ac:dyDescent="0.3">
      <c r="A133" s="144"/>
      <c r="B133" s="147"/>
      <c r="C133" s="48" t="str">
        <f>IF(B131="HYBRID",MOVIMENTOS!$P$8,"")</f>
        <v/>
      </c>
      <c r="D133" s="97"/>
      <c r="E133" s="58" t="s">
        <v>1170</v>
      </c>
      <c r="F133" s="32"/>
      <c r="G133" s="33"/>
      <c r="H133" s="58">
        <f t="shared" ref="H133:H196" si="360">IF(OR(IFERROR(AC133,TRUE)=TRUE,IFERROR(AK133,TRUE)=TRUE)=TRUE,0,IF(AC133=0,AK133,AC133))</f>
        <v>0</v>
      </c>
      <c r="I133" s="58">
        <f t="shared" ref="I133:I164" si="361">IF(OR(IFERROR(AD133,TRUE)=TRUE,IFERROR(AL133,TRUE)=TRUE)=TRUE,0,IF(AD133=0,AL133,AD133))</f>
        <v>0</v>
      </c>
      <c r="J133" s="58">
        <f t="shared" ref="J133:J196" si="362">IF(OR(IFERROR(AE133,TRUE)=TRUE,IFERROR(AM133,TRUE)=TRUE)=TRUE,0,IF(AE133=0,AM133,AE133))</f>
        <v>0</v>
      </c>
      <c r="K133" s="58">
        <f t="shared" ref="K133:K196" si="363">IF(OR(IFERROR(AF133,TRUE)=TRUE,IFERROR(AN133,TRUE)=TRUE)=TRUE,0,IF(AF133=0,AN133,AF133))</f>
        <v>0</v>
      </c>
      <c r="L133" s="58">
        <f t="shared" ref="L133:L196" si="364">IF(OR(IFERROR(AG133,TRUE)=TRUE,IFERROR(AO133,TRUE)=TRUE)=TRUE,0,IF(AG133=0,AO133,AG133))</f>
        <v>0</v>
      </c>
      <c r="M133" s="58">
        <f t="shared" ref="M133:M196" si="365">IF(OR(IFERROR(AH133,TRUE)=TRUE,IFERROR(AP133,TRUE)=TRUE)=TRUE,0,IF(AH133=0,AP133,AH133))</f>
        <v>0</v>
      </c>
      <c r="N133" s="58">
        <f t="shared" ref="N133:N196" si="366">IF(OR(IFERROR(AI133,TRUE)=TRUE,IFERROR(AQ133,TRUE)=TRUE)=TRUE,0,IF(AI133=0,AQ133,AI133))</f>
        <v>0</v>
      </c>
      <c r="O133" s="58">
        <f t="shared" ref="O133:O196" si="367">IF(OR(IFERROR(AJ133,TRUE)=TRUE,IFERROR(AR133,TRUE)=TRUE)=TRUE,0,IF(AJ133=0,AR133,AJ133))</f>
        <v>0</v>
      </c>
      <c r="P133" s="34">
        <f t="shared" ref="P133" si="368">SUM(H133:O133)</f>
        <v>0</v>
      </c>
      <c r="Q133" s="34" t="str">
        <f t="shared" ref="Q133:Q164" si="369">C133</f>
        <v/>
      </c>
      <c r="R133" s="34">
        <f>IF(R132=MOVIMENTOS!$A$53,MOVIMENTOS!$A$54,IF(R132=MOVIMENTOS!$B$53,MOVIMENTOS!$B$54,IF(R132=MOVIMENTOS!$C$53,MOVIMENTOS!$C$54,IF(R132=MOVIMENTOS!$D$53,MOVIMENTOS!$D$54,IF(R132=MOVIMENTOS!$E$53,MOVIMENTOS!$E$54,IF(R132=MOVIMENTOS!$F$53,MOVIMENTOS!$F$54,IF(R132=MOVIMENTOS!$G$53,MOVIMENTOS!$G$54,IF(R132=MOVIMENTOS!$I$53,MOVIMENTOS!$I$54,IF(R132=MOVIMENTOS!$J$53,MOVIMENTOS!$J$54,IF(R132=MOVIMENTOS!$K$53,MOVIMENTOS!$K$54,IF(R132=MOVIMENTOS!$L$53,MOVIMENTOS!$L$54,IF(R132=MOVIMENTOS!$M$53,MOVIMENTOS!$M$54,IF(R132=MOVIMENTOS!$N$53,MOVIMENTOS!$N$54,IF(R132=MOVIMENTOS!$O$53,MOVIMENTOS!$O$54,IF(R132=MOVIMENTOS!$P$53,MOVIMENTOS!$P$54,IF(R132=MOVIMENTOS!$Q$53,MOVIMENTOS!$Q$54,IF(R132=MOVIMENTOS!$R$53,MOVIMENTOS!$R$54,IF(R132=MOVIMENTOS!$S$53,MOVIMENTOS!$S$54,IF(R132=MOVIMENTOS!$T$53,MOVIMENTOS!$T$54,0)))))))))))))))))))</f>
        <v>0</v>
      </c>
      <c r="S133" s="34">
        <f>IF(S132=MOVIMENTOS!$A$53,MOVIMENTOS!$A$54,IF(S132=MOVIMENTOS!$B$53,MOVIMENTOS!$B$54,IF(S132=MOVIMENTOS!$C$53,MOVIMENTOS!$C$54,IF(S132=MOVIMENTOS!$D$53,MOVIMENTOS!$D$54,IF(S132=MOVIMENTOS!$E$53,MOVIMENTOS!$E$54,IF(S132=MOVIMENTOS!$F$53,MOVIMENTOS!$F$54,IF(S132=MOVIMENTOS!$G$53,MOVIMENTOS!$G$54,IF(S132=MOVIMENTOS!$I$53,MOVIMENTOS!$I$54,IF(S132=MOVIMENTOS!$J$53,MOVIMENTOS!$J$54,IF(S132=MOVIMENTOS!$K$53,MOVIMENTOS!$K$54,IF(S132=MOVIMENTOS!$L$53,MOVIMENTOS!$L$54,IF(S132=MOVIMENTOS!$M$53,MOVIMENTOS!$M$54,IF(S132=MOVIMENTOS!$N$53,MOVIMENTOS!$N$54,IF(S132=MOVIMENTOS!$O$53,MOVIMENTOS!$O$54,IF(S132=MOVIMENTOS!$P$53,MOVIMENTOS!$P$54,IF(S132=MOVIMENTOS!$Q$53,MOVIMENTOS!$Q$54,IF(S132=MOVIMENTOS!$R$53,MOVIMENTOS!$R$54,IF(S132=MOVIMENTOS!$S$53,MOVIMENTOS!$S$54,IF(S132=MOVIMENTOS!$T$53,MOVIMENTOS!$T$54,0)))))))))))))))))))</f>
        <v>0</v>
      </c>
      <c r="T133" s="34">
        <f>IF(T132=MOVIMENTOS!$A$53,MOVIMENTOS!$A$54,IF(T132=MOVIMENTOS!$B$53,MOVIMENTOS!$B$54,IF(T132=MOVIMENTOS!$C$53,MOVIMENTOS!$C$54,IF(T132=MOVIMENTOS!$D$53,MOVIMENTOS!$D$54,IF(T132=MOVIMENTOS!$E$53,MOVIMENTOS!$E$54,IF(T132=MOVIMENTOS!$F$53,MOVIMENTOS!$F$54,IF(T132=MOVIMENTOS!$G$53,MOVIMENTOS!$G$54,IF(T132=MOVIMENTOS!$I$53,MOVIMENTOS!$I$54,IF(T132=MOVIMENTOS!$J$53,MOVIMENTOS!$J$54,IF(T132=MOVIMENTOS!$K$53,MOVIMENTOS!$K$54,IF(T132=MOVIMENTOS!$L$53,MOVIMENTOS!$L$54,IF(T132=MOVIMENTOS!$M$53,MOVIMENTOS!$M$54,IF(T132=MOVIMENTOS!$N$53,MOVIMENTOS!$N$54,IF(T132=MOVIMENTOS!$O$53,MOVIMENTOS!$O$54,IF(T132=MOVIMENTOS!$P$53,MOVIMENTOS!$P$54,IF(T132=MOVIMENTOS!$Q$53,MOVIMENTOS!$Q$54,IF(T132=MOVIMENTOS!$R$53,MOVIMENTOS!$R$54,IF(T132=MOVIMENTOS!$S$53,MOVIMENTOS!$S$54,IF(T132=MOVIMENTOS!$T$53,MOVIMENTOS!$T$54,0)))))))))))))))))))</f>
        <v>0</v>
      </c>
      <c r="U133" s="34">
        <f>IF(U132=MOVIMENTOS!$A$53,MOVIMENTOS!$A$54,IF(U132=MOVIMENTOS!$B$53,MOVIMENTOS!$B$54,IF(U132=MOVIMENTOS!$C$53,MOVIMENTOS!$C$54,IF(U132=MOVIMENTOS!$D$53,MOVIMENTOS!$D$54,IF(U132=MOVIMENTOS!$E$53,MOVIMENTOS!$E$54,IF(U132=MOVIMENTOS!$F$53,MOVIMENTOS!$F$54,IF(U132=MOVIMENTOS!$G$53,MOVIMENTOS!$G$54,IF(U132=MOVIMENTOS!$I$53,MOVIMENTOS!$I$54,IF(U132=MOVIMENTOS!$J$53,MOVIMENTOS!$J$54,IF(U132=MOVIMENTOS!$K$53,MOVIMENTOS!$K$54,IF(U132=MOVIMENTOS!$L$53,MOVIMENTOS!$L$54,IF(U132=MOVIMENTOS!$M$53,MOVIMENTOS!$M$54,IF(U132=MOVIMENTOS!$N$53,MOVIMENTOS!$N$54,IF(U132=MOVIMENTOS!$O$53,MOVIMENTOS!$O$54,IF(U132=MOVIMENTOS!$P$53,MOVIMENTOS!$P$54,IF(U132=MOVIMENTOS!$Q$53,MOVIMENTOS!$Q$54,IF(U132=MOVIMENTOS!$R$53,MOVIMENTOS!$R$54,IF(U132=MOVIMENTOS!$S$53,MOVIMENTOS!$S$54,IF(U132=MOVIMENTOS!$T$53,MOVIMENTOS!$T$54,0)))))))))))))))))))</f>
        <v>0</v>
      </c>
      <c r="V133" s="34">
        <f>IF(V132=MOVIMENTOS!$A$53,MOVIMENTOS!$A$54,IF(V132=MOVIMENTOS!$B$53,MOVIMENTOS!$B$54,IF(V132=MOVIMENTOS!$C$53,MOVIMENTOS!$C$54,IF(V132=MOVIMENTOS!$D$53,MOVIMENTOS!$D$54,IF(V132=MOVIMENTOS!$E$53,MOVIMENTOS!$E$54,IF(V132=MOVIMENTOS!$F$53,MOVIMENTOS!$F$54,IF(V132=MOVIMENTOS!$G$53,MOVIMENTOS!$G$54,IF(V132=MOVIMENTOS!$I$53,MOVIMENTOS!$I$54,IF(V132=MOVIMENTOS!$J$53,MOVIMENTOS!$J$54,IF(V132=MOVIMENTOS!$K$53,MOVIMENTOS!$K$54,IF(V132=MOVIMENTOS!$L$53,MOVIMENTOS!$L$54,IF(V132=MOVIMENTOS!$M$53,MOVIMENTOS!$M$54,IF(V132=MOVIMENTOS!$N$53,MOVIMENTOS!$N$54,IF(V132=MOVIMENTOS!$O$53,MOVIMENTOS!$O$54,IF(V132=MOVIMENTOS!$P$53,MOVIMENTOS!$P$54,IF(V132=MOVIMENTOS!$Q$53,MOVIMENTOS!$Q$54,IF(V132=MOVIMENTOS!$R$53,MOVIMENTOS!$R$54,IF(V132=MOVIMENTOS!$S$53,MOVIMENTOS!$S$54,IF(V132=MOVIMENTOS!$T$53,MOVIMENTOS!$T$54,0)))))))))))))))))))</f>
        <v>0</v>
      </c>
      <c r="W133" s="34">
        <f>IF(W132=MOVIMENTOS!$A$53,MOVIMENTOS!$A$54,IF(W132=MOVIMENTOS!$B$53,MOVIMENTOS!$B$54,IF(W132=MOVIMENTOS!$C$53,MOVIMENTOS!$C$54,IF(W132=MOVIMENTOS!$D$53,MOVIMENTOS!$D$54,IF(W132=MOVIMENTOS!$E$53,MOVIMENTOS!$E$54,IF(W132=MOVIMENTOS!$F$53,MOVIMENTOS!$F$54,IF(W132=MOVIMENTOS!$G$53,MOVIMENTOS!$G$54,IF(W132=MOVIMENTOS!$I$53,MOVIMENTOS!$I$54,IF(W132=MOVIMENTOS!$J$53,MOVIMENTOS!$J$54,IF(W132=MOVIMENTOS!$K$53,MOVIMENTOS!$K$54,IF(W132=MOVIMENTOS!$L$53,MOVIMENTOS!$L$54,IF(W132=MOVIMENTOS!$M$53,MOVIMENTOS!$M$54,IF(W132=MOVIMENTOS!$N$53,MOVIMENTOS!$N$54,IF(W132=MOVIMENTOS!$O$53,MOVIMENTOS!$O$54,IF(W132=MOVIMENTOS!$P$53,MOVIMENTOS!$P$54,IF(W132=MOVIMENTOS!$Q$53,MOVIMENTOS!$Q$54,IF(W132=MOVIMENTOS!$R$53,MOVIMENTOS!$R$54,IF(W132=MOVIMENTOS!$S$53,MOVIMENTOS!$S$54,IF(W132=MOVIMENTOS!$T$53,MOVIMENTOS!$T$54,0)))))))))))))))))))</f>
        <v>0</v>
      </c>
      <c r="X133" s="91">
        <f>IF(X132=MOVIMENTOS!$A$53,MOVIMENTOS!$A$54,IF(X132=MOVIMENTOS!$B$53,MOVIMENTOS!$B$54,IF(X132=MOVIMENTOS!$C$53,MOVIMENTOS!$C$54,IF(X132=MOVIMENTOS!$D$53,MOVIMENTOS!$D$54,IF(X132=MOVIMENTOS!$E$53,MOVIMENTOS!$E$54,IF(X132=MOVIMENTOS!$F$53,MOVIMENTOS!$F$54,IF(X132=MOVIMENTOS!$G$53,MOVIMENTOS!$G$54,IF(X132=MOVIMENTOS!$I$53,MOVIMENTOS!$I$54,IF(X132=MOVIMENTOS!$J$53,MOVIMENTOS!$J$54,IF(X132=MOVIMENTOS!$K$53,MOVIMENTOS!$K$54,IF(X132=MOVIMENTOS!$L$53,MOVIMENTOS!$L$54,IF(X132=MOVIMENTOS!$M$53,MOVIMENTOS!$M$54,IF(X132=MOVIMENTOS!$N$53,MOVIMENTOS!$N$54,IF(X132=MOVIMENTOS!$O$53,MOVIMENTOS!$O$54,IF(X132=MOVIMENTOS!$P$53,MOVIMENTOS!$P$54,IF(X132=MOVIMENTOS!$Q$53,MOVIMENTOS!$Q$54,IF(X132=MOVIMENTOS!$R$53,MOVIMENTOS!$R$54,IF(X132=MOVIMENTOS!$S$53,MOVIMENTOS!$S$54,IF(X132=MOVIMENTOS!$T$53,MOVIMENTOS!$T$54,0)))))))))))))))))))</f>
        <v>0</v>
      </c>
      <c r="Y133" s="71">
        <f t="shared" ref="Y133" si="370">P133+X133+SUM(F136:W136)</f>
        <v>0</v>
      </c>
      <c r="Z133" s="122"/>
      <c r="AA133" s="69"/>
      <c r="AB133" s="61"/>
      <c r="AC133" s="62">
        <f>IF(B131="HYBRID",HLOOKUP(H132,MOVIMENTOS!$A$38:$AQ$39,2,0),0)</f>
        <v>0</v>
      </c>
      <c r="AD133" s="62">
        <f>IF(B131="HYBRID",HLOOKUP(I132,MOVIMENTOS!$A$38:$AQ$39,2,0),0)</f>
        <v>0</v>
      </c>
      <c r="AE133" s="62">
        <f>IF(B131="HYBRID",HLOOKUP(J132,MOVIMENTOS!$A$38:$AQ$39,2,0),0)</f>
        <v>0</v>
      </c>
      <c r="AF133" s="62">
        <f>IF(B131="HYBRID",HLOOKUP(K132,MOVIMENTOS!$A$38:$AQ$39,2,0),0)</f>
        <v>0</v>
      </c>
      <c r="AG133" s="62">
        <f>IF(B131="HYBRID",HLOOKUP(L132,MOVIMENTOS!$A$38:$AQ$39,2,0),0)</f>
        <v>0</v>
      </c>
      <c r="AH133" s="62">
        <f>IF(B131="HYBRID",HLOOKUP(M132,MOVIMENTOS!$A$38:$AQ$39,2,0),0)</f>
        <v>0</v>
      </c>
      <c r="AI133" s="62">
        <f>IF(B131="HYBRID",HLOOKUP(N132,MOVIMENTOS!$A$38:$AQ$39,2,0),0)</f>
        <v>0</v>
      </c>
      <c r="AJ133" s="62">
        <f>IF(B131="HYBRID",HLOOKUP(O132,MOVIMENTOS!$A$38:$AQ$39,2,0),0)</f>
        <v>0</v>
      </c>
      <c r="AK133" s="63">
        <f>IF(B131="TRE",HLOOKUP(H132,MOVIMENTOS!$A$57:$K$60,VLOOKUP($C$4,MOVIMENTOS!$A$63:$B$65,2,0),TRUE),0)</f>
        <v>0</v>
      </c>
      <c r="AL133" s="63">
        <f>IF(B131="TRE",HLOOKUP(I132,MOVIMENTOS!$A$57:$K$60,VLOOKUP($C$4,MOVIMENTOS!$A$63:$B$65,2,0),TRUE),0)</f>
        <v>0</v>
      </c>
      <c r="AM133" s="63">
        <f>IF(B131="TRE",HLOOKUP(J132,MOVIMENTOS!$A$57:$K$60,VLOOKUP($C$4,MOVIMENTOS!$A$63:$B$65,2,0),TRUE),0)</f>
        <v>0</v>
      </c>
      <c r="AN133" s="63">
        <f>IF(B131="TRE",HLOOKUP(K132,MOVIMENTOS!$A$57:$K$60,VLOOKUP($C$4,MOVIMENTOS!$A$63:$B$65,2,0),TRUE),0)</f>
        <v>0</v>
      </c>
      <c r="AO133" s="63">
        <f>IF(B131="TRE",HLOOKUP(N132,MOVIMENTOS!$A$57:$K$60,VLOOKUP($C$4,MOVIMENTOS!$A$63:$B$65,2,0),TRUE),0)</f>
        <v>0</v>
      </c>
      <c r="AP133" s="63">
        <f>IF(B131="TRE",HLOOKUP(O132,MOVIMENTOS!$A$57:$K$60,VLOOKUP($C$4,MOVIMENTOS!$A$63:$B$65,2,0),TRUE),0)</f>
        <v>0</v>
      </c>
      <c r="AQ133" s="63">
        <f>IF(C131="TRE",HLOOKUP(Q132,MOVIMENTOS!$A$57:$K$60,VLOOKUP($C$4,MOVIMENTOS!$A$63:$B$65,2,0),TRUE),0)</f>
        <v>0</v>
      </c>
      <c r="AR133" s="63">
        <f>IF(D131="TRE",HLOOKUP(R132,MOVIMENTOS!$A$57:$K$60,VLOOKUP($C$4,MOVIMENTOS!$A$63:$B$65,2,0),TRUE),0)</f>
        <v>0</v>
      </c>
      <c r="AS133" s="72" t="s">
        <v>1592</v>
      </c>
      <c r="AT133" s="61"/>
      <c r="AU133" s="61"/>
      <c r="AV133" s="61"/>
      <c r="AW133" s="61"/>
      <c r="AX133" s="61"/>
      <c r="AY133" s="61"/>
      <c r="AZ133" s="61"/>
      <c r="BA133" s="61"/>
      <c r="BB133" s="61"/>
      <c r="BC133" s="61"/>
      <c r="BD133" s="61"/>
      <c r="BE133" s="43"/>
      <c r="BF133" s="43"/>
      <c r="BG133" s="43"/>
      <c r="BH133" s="43"/>
      <c r="BI133" s="43"/>
      <c r="BJ133" s="43"/>
      <c r="BK133" s="43"/>
      <c r="BL133" s="43"/>
      <c r="BM133" s="43"/>
      <c r="BN133" s="43"/>
      <c r="BO133" s="43"/>
      <c r="BP133" s="43"/>
      <c r="BQ133" s="43"/>
      <c r="BR133" s="43"/>
      <c r="BS133" s="43"/>
      <c r="BT133" s="43"/>
      <c r="BU133" s="43"/>
      <c r="BV133" s="43"/>
      <c r="BW133" s="43"/>
      <c r="BX133" s="43"/>
      <c r="BY133" s="43"/>
      <c r="BZ133" s="43"/>
      <c r="CA133" s="43"/>
      <c r="CB133" s="43"/>
      <c r="CC133" s="43"/>
      <c r="CD133" s="43"/>
      <c r="CE133" s="43"/>
      <c r="CF133" s="43"/>
      <c r="CG133" s="43"/>
      <c r="CH133" s="43"/>
      <c r="CI133" s="43"/>
      <c r="CJ133" s="43"/>
      <c r="CK133" s="43"/>
      <c r="CL133" s="43"/>
      <c r="CM133" s="43"/>
      <c r="CN133" s="43"/>
      <c r="CO133" s="43"/>
      <c r="CP133" s="43"/>
      <c r="CQ133" s="43"/>
      <c r="CR133" s="43"/>
      <c r="CS133" s="43"/>
      <c r="CT133" s="43"/>
      <c r="CU133" s="43"/>
      <c r="CV133" s="43"/>
      <c r="CW133" s="43"/>
      <c r="CX133" s="43"/>
      <c r="CY133" s="43"/>
      <c r="CZ133" s="43"/>
      <c r="DA133" s="43"/>
      <c r="DB133" s="43"/>
      <c r="DC133" s="43"/>
      <c r="DD133" s="43"/>
      <c r="DE133" s="43"/>
      <c r="DF133" s="43"/>
      <c r="DG133" s="43"/>
      <c r="DH133" s="43"/>
      <c r="DI133" s="43"/>
      <c r="DJ133" s="43"/>
      <c r="DK133" s="43"/>
      <c r="DL133" s="43"/>
      <c r="DM133" s="43"/>
      <c r="DN133" s="43"/>
      <c r="DO133" s="43"/>
      <c r="DP133" s="43"/>
      <c r="DQ133" s="43"/>
      <c r="DR133" s="43"/>
      <c r="DS133" s="43"/>
      <c r="DT133" s="43"/>
      <c r="DU133" s="43"/>
      <c r="DV133" s="43"/>
      <c r="DW133" s="43"/>
      <c r="DX133" s="43"/>
      <c r="DY133" s="43"/>
      <c r="DZ133" s="43"/>
      <c r="EA133" s="43"/>
      <c r="EB133" s="43"/>
      <c r="EC133" s="43"/>
      <c r="ED133" s="43"/>
      <c r="EE133" s="43"/>
      <c r="EF133" s="43"/>
      <c r="EG133" s="43"/>
      <c r="EH133" s="43"/>
      <c r="EI133" s="43"/>
      <c r="EJ133" s="43"/>
    </row>
    <row r="134" spans="1:140" s="44" customFormat="1" ht="24" customHeight="1" x14ac:dyDescent="0.25">
      <c r="A134" s="144"/>
      <c r="B134" s="147"/>
      <c r="C134" s="43" t="str">
        <f t="shared" ref="C134:C165" si="371">IF($C$4="Duet","Faturização",IF($C$4="Duet Mix","Faturização",IF($C$4="team","Faturização",IF($C$4="Combi","Faturização",""))))</f>
        <v/>
      </c>
      <c r="D134" s="97"/>
      <c r="E134" s="58" t="str">
        <f t="shared" ref="E134" si="372">IF(AND(C134="Faturização",B131="Hybrid"),"Faturização","")</f>
        <v/>
      </c>
      <c r="F134" s="149" t="s">
        <v>1617</v>
      </c>
      <c r="G134" s="150"/>
      <c r="H134" s="74"/>
      <c r="I134" s="75"/>
      <c r="J134" s="75"/>
      <c r="K134" s="75"/>
      <c r="L134" s="75"/>
      <c r="M134" s="75"/>
      <c r="N134" s="75"/>
      <c r="O134" s="76"/>
      <c r="P134" s="61">
        <f t="shared" ref="P134" si="373">(H133*H134)+(I133*I134)+(J133*J134)+(K133*K134)+(L133*L134)+(M133*M134)+(N133*N134)+(O133*O134)</f>
        <v>0</v>
      </c>
      <c r="Q134" s="61"/>
      <c r="R134" s="43"/>
      <c r="S134" s="43"/>
      <c r="T134" s="43"/>
      <c r="U134" s="43"/>
      <c r="V134" s="43"/>
      <c r="W134" s="43"/>
      <c r="X134" s="70">
        <f t="shared" ref="X134" si="374">(R133*R134)+(S133*S134)+(T133*T134)+(U133*U134)+(V133*V134)+(W133*W134)</f>
        <v>0</v>
      </c>
      <c r="Y134" s="70">
        <f t="shared" ref="Y134" si="375">F133+G133+P134+X134+SUM(F137:W137)</f>
        <v>0</v>
      </c>
      <c r="Z134" s="122"/>
      <c r="AA134" s="61"/>
      <c r="AB134" s="61"/>
      <c r="AC134" s="62"/>
      <c r="AD134" s="62"/>
      <c r="AE134" s="62"/>
      <c r="AF134" s="62"/>
      <c r="AG134" s="62"/>
      <c r="AH134" s="62"/>
      <c r="AI134" s="62"/>
      <c r="AJ134" s="62"/>
      <c r="AK134" s="63"/>
      <c r="AL134" s="63"/>
      <c r="AM134" s="63"/>
      <c r="AN134" s="63"/>
      <c r="AO134" s="63"/>
      <c r="AP134" s="63"/>
      <c r="AQ134" s="63"/>
      <c r="AR134" s="63"/>
      <c r="AS134" s="70" t="s">
        <v>1593</v>
      </c>
      <c r="AT134" s="61"/>
      <c r="AU134" s="61"/>
      <c r="AV134" s="61"/>
      <c r="AW134" s="61"/>
      <c r="AX134" s="61"/>
      <c r="AY134" s="61"/>
      <c r="AZ134" s="61"/>
      <c r="BA134" s="61"/>
      <c r="BB134" s="61"/>
      <c r="BC134" s="61"/>
      <c r="BD134" s="61"/>
      <c r="BE134" s="43"/>
      <c r="BF134" s="43"/>
      <c r="BG134" s="43"/>
      <c r="BH134" s="43"/>
      <c r="BI134" s="43"/>
      <c r="BJ134" s="43"/>
      <c r="BK134" s="43"/>
      <c r="BL134" s="43"/>
      <c r="BM134" s="43"/>
      <c r="BN134" s="43"/>
      <c r="BO134" s="43"/>
      <c r="BP134" s="43"/>
      <c r="BQ134" s="43"/>
      <c r="BR134" s="43"/>
      <c r="BS134" s="43"/>
      <c r="BT134" s="43"/>
      <c r="BU134" s="43"/>
      <c r="BV134" s="43"/>
      <c r="BW134" s="43"/>
      <c r="BX134" s="43"/>
      <c r="BY134" s="43"/>
      <c r="BZ134" s="43"/>
      <c r="CA134" s="43"/>
      <c r="CB134" s="43"/>
      <c r="CC134" s="43"/>
      <c r="CD134" s="43"/>
      <c r="CE134" s="43"/>
      <c r="CF134" s="43"/>
      <c r="CG134" s="43"/>
      <c r="CH134" s="43"/>
      <c r="CI134" s="43"/>
      <c r="CJ134" s="43"/>
      <c r="CK134" s="43"/>
      <c r="CL134" s="43"/>
      <c r="CM134" s="43"/>
      <c r="CN134" s="43"/>
      <c r="CO134" s="43"/>
      <c r="CP134" s="43"/>
      <c r="CQ134" s="43"/>
      <c r="CR134" s="43"/>
      <c r="CS134" s="43"/>
      <c r="CT134" s="43"/>
      <c r="CU134" s="43"/>
      <c r="CV134" s="43"/>
      <c r="CW134" s="43"/>
      <c r="CX134" s="43"/>
      <c r="CY134" s="43"/>
      <c r="CZ134" s="43"/>
      <c r="DA134" s="43"/>
      <c r="DB134" s="43"/>
      <c r="DC134" s="43"/>
      <c r="DD134" s="43"/>
      <c r="DE134" s="43"/>
      <c r="DF134" s="43"/>
      <c r="DG134" s="43"/>
      <c r="DH134" s="43"/>
      <c r="DI134" s="43"/>
      <c r="DJ134" s="43"/>
      <c r="DK134" s="43"/>
      <c r="DL134" s="43"/>
      <c r="DM134" s="43"/>
      <c r="DN134" s="43"/>
      <c r="DO134" s="43"/>
      <c r="DP134" s="43"/>
      <c r="DQ134" s="43"/>
      <c r="DR134" s="43"/>
      <c r="DS134" s="43"/>
      <c r="DT134" s="43"/>
      <c r="DU134" s="43"/>
      <c r="DV134" s="43"/>
      <c r="DW134" s="43"/>
      <c r="DX134" s="43"/>
      <c r="DY134" s="43"/>
      <c r="DZ134" s="43"/>
      <c r="EA134" s="43"/>
      <c r="EB134" s="43"/>
      <c r="EC134" s="43"/>
      <c r="ED134" s="43"/>
      <c r="EE134" s="43"/>
      <c r="EF134" s="43"/>
      <c r="EG134" s="43"/>
      <c r="EH134" s="43"/>
      <c r="EI134" s="43"/>
      <c r="EJ134" s="43"/>
    </row>
    <row r="135" spans="1:140" s="44" customFormat="1" ht="12" customHeight="1" x14ac:dyDescent="0.25">
      <c r="A135" s="144"/>
      <c r="B135" s="147"/>
      <c r="C135" s="87" t="str">
        <f t="shared" ref="C135" si="376">IF(AND($B131="ACROB",$C$4="EQUIPA"),"ACROB_B",IF(AND($B131="ACROB",$C$4="combinado"),"ACROB_B",""))</f>
        <v/>
      </c>
      <c r="D135" s="97"/>
      <c r="E135" s="54" t="s">
        <v>66</v>
      </c>
      <c r="F135" s="85"/>
      <c r="G135" s="86" t="str">
        <f t="shared" ref="G135:G166" si="377">IF(C136="ACROB_C","ACRO-PAIR","")</f>
        <v/>
      </c>
      <c r="H135" s="78"/>
      <c r="I135" s="49"/>
      <c r="J135" s="49"/>
      <c r="K135" s="49"/>
      <c r="L135" s="49"/>
      <c r="M135" s="49"/>
      <c r="N135" s="49"/>
      <c r="O135" s="79"/>
      <c r="P135" s="49"/>
      <c r="Q135" s="49"/>
      <c r="R135" s="80"/>
      <c r="S135" s="80"/>
      <c r="T135" s="80"/>
      <c r="U135" s="80"/>
      <c r="V135" s="80"/>
      <c r="W135" s="77"/>
      <c r="X135" s="49"/>
      <c r="Y135" s="49"/>
      <c r="Z135" s="122"/>
      <c r="AA135" s="61"/>
      <c r="AB135" s="61"/>
      <c r="AC135" s="61"/>
      <c r="AD135" s="61"/>
      <c r="AE135" s="61"/>
      <c r="AF135" s="61"/>
      <c r="AG135" s="61"/>
      <c r="AH135" s="61"/>
      <c r="AI135" s="61"/>
      <c r="AJ135" s="61"/>
      <c r="AK135" s="61"/>
      <c r="AL135" s="61"/>
      <c r="AM135" s="61"/>
      <c r="AN135" s="61"/>
      <c r="AO135" s="61"/>
      <c r="AP135" s="61"/>
      <c r="AQ135" s="61"/>
      <c r="AR135" s="61"/>
      <c r="AS135" s="61"/>
      <c r="AT135" s="61"/>
      <c r="AU135" s="61"/>
      <c r="AV135" s="61"/>
      <c r="AW135" s="61"/>
      <c r="AX135" s="61"/>
      <c r="AY135" s="61"/>
      <c r="AZ135" s="61"/>
      <c r="BA135" s="61"/>
      <c r="BB135" s="61"/>
      <c r="BC135" s="61"/>
      <c r="BD135" s="61"/>
      <c r="BE135" s="43"/>
      <c r="BF135" s="43"/>
      <c r="BG135" s="43"/>
      <c r="BH135" s="43"/>
      <c r="BI135" s="43"/>
      <c r="BJ135" s="43"/>
      <c r="BK135" s="43"/>
      <c r="BL135" s="43"/>
      <c r="BM135" s="43"/>
      <c r="BN135" s="43"/>
      <c r="BO135" s="43"/>
      <c r="BP135" s="43"/>
      <c r="BQ135" s="43"/>
      <c r="BR135" s="43"/>
      <c r="BS135" s="43"/>
      <c r="BT135" s="43"/>
      <c r="BU135" s="43"/>
      <c r="BV135" s="43"/>
      <c r="BW135" s="43"/>
      <c r="BX135" s="43"/>
      <c r="BY135" s="43"/>
      <c r="BZ135" s="43"/>
      <c r="CA135" s="43"/>
      <c r="CB135" s="43"/>
      <c r="CC135" s="43"/>
      <c r="CD135" s="43"/>
      <c r="CE135" s="43"/>
      <c r="CF135" s="43"/>
      <c r="CG135" s="43"/>
      <c r="CH135" s="43"/>
      <c r="CI135" s="43"/>
      <c r="CJ135" s="43"/>
      <c r="CK135" s="43"/>
      <c r="CL135" s="43"/>
      <c r="CM135" s="43"/>
      <c r="CN135" s="43"/>
      <c r="CO135" s="43"/>
      <c r="CP135" s="43"/>
      <c r="CQ135" s="43"/>
      <c r="CR135" s="43"/>
      <c r="CS135" s="43"/>
      <c r="CT135" s="43"/>
      <c r="CU135" s="43"/>
      <c r="CV135" s="43"/>
      <c r="CW135" s="43"/>
      <c r="CX135" s="43"/>
      <c r="CY135" s="43"/>
      <c r="CZ135" s="43"/>
      <c r="DA135" s="43"/>
      <c r="DB135" s="43"/>
      <c r="DC135" s="43"/>
      <c r="DD135" s="43"/>
      <c r="DE135" s="43"/>
      <c r="DF135" s="43"/>
      <c r="DG135" s="43"/>
      <c r="DH135" s="43"/>
      <c r="DI135" s="43"/>
      <c r="DJ135" s="43"/>
      <c r="DK135" s="43"/>
      <c r="DL135" s="43"/>
      <c r="DM135" s="43"/>
      <c r="DN135" s="43"/>
      <c r="DO135" s="43"/>
      <c r="DP135" s="43"/>
      <c r="DQ135" s="43"/>
      <c r="DR135" s="43"/>
      <c r="DS135" s="43"/>
      <c r="DT135" s="43"/>
      <c r="DU135" s="43"/>
      <c r="DV135" s="43"/>
      <c r="DW135" s="43"/>
      <c r="DX135" s="43"/>
      <c r="DY135" s="43"/>
      <c r="DZ135" s="43"/>
      <c r="EA135" s="43"/>
      <c r="EB135" s="43"/>
      <c r="EC135" s="43"/>
      <c r="ED135" s="43"/>
      <c r="EE135" s="43"/>
      <c r="EF135" s="43"/>
      <c r="EG135" s="43"/>
      <c r="EH135" s="43"/>
      <c r="EI135" s="43"/>
      <c r="EJ135" s="43"/>
    </row>
    <row r="136" spans="1:140" s="44" customFormat="1" ht="12" customHeight="1" thickBot="1" x14ac:dyDescent="0.3">
      <c r="A136" s="145"/>
      <c r="B136" s="148"/>
      <c r="C136" s="88" t="str">
        <f t="shared" ref="C136" si="378">IF(AND(B131="ACROB",$C$5="DUETO"),"ACROB_C","")</f>
        <v/>
      </c>
      <c r="D136" s="98"/>
      <c r="E136" s="55" t="s">
        <v>1170</v>
      </c>
      <c r="F136" s="81"/>
      <c r="G136" s="82"/>
      <c r="H136" s="83"/>
      <c r="I136" s="50"/>
      <c r="J136" s="50"/>
      <c r="K136" s="50"/>
      <c r="L136" s="50"/>
      <c r="M136" s="50"/>
      <c r="N136" s="50"/>
      <c r="O136" s="84"/>
      <c r="P136" s="49"/>
      <c r="Q136" s="49"/>
      <c r="R136" s="50"/>
      <c r="S136" s="50"/>
      <c r="T136" s="50"/>
      <c r="U136" s="50"/>
      <c r="V136" s="50"/>
      <c r="W136" s="84"/>
      <c r="X136" s="50"/>
      <c r="Y136" s="50"/>
      <c r="Z136" s="123"/>
      <c r="AA136" s="61"/>
      <c r="AB136" s="61"/>
      <c r="AC136" s="61"/>
      <c r="AD136" s="61"/>
      <c r="AE136" s="61"/>
      <c r="AF136" s="61"/>
      <c r="AG136" s="61"/>
      <c r="AH136" s="61"/>
      <c r="AI136" s="61"/>
      <c r="AJ136" s="61"/>
      <c r="AK136" s="61"/>
      <c r="AL136" s="61"/>
      <c r="AM136" s="61"/>
      <c r="AN136" s="61"/>
      <c r="AO136" s="61"/>
      <c r="AP136" s="61"/>
      <c r="AQ136" s="61"/>
      <c r="AR136" s="61"/>
      <c r="AS136" s="61"/>
      <c r="AT136" s="61"/>
      <c r="AU136" s="61"/>
      <c r="AV136" s="61"/>
      <c r="AW136" s="61"/>
      <c r="AX136" s="61"/>
      <c r="AY136" s="61"/>
      <c r="AZ136" s="61"/>
      <c r="BA136" s="61"/>
      <c r="BB136" s="61"/>
      <c r="BC136" s="61"/>
      <c r="BD136" s="61"/>
      <c r="BE136" s="43"/>
      <c r="BF136" s="43"/>
      <c r="BG136" s="43"/>
      <c r="BH136" s="43"/>
      <c r="BI136" s="43"/>
      <c r="BJ136" s="43"/>
      <c r="BK136" s="43"/>
      <c r="BL136" s="43"/>
      <c r="BM136" s="43"/>
      <c r="BN136" s="43"/>
      <c r="BO136" s="43"/>
      <c r="BP136" s="43"/>
      <c r="BQ136" s="43"/>
      <c r="BR136" s="43"/>
      <c r="BS136" s="43"/>
      <c r="BT136" s="43"/>
      <c r="BU136" s="43"/>
      <c r="BV136" s="43"/>
      <c r="BW136" s="43"/>
      <c r="BX136" s="43"/>
      <c r="BY136" s="43"/>
      <c r="BZ136" s="43"/>
      <c r="CA136" s="43"/>
      <c r="CB136" s="43"/>
      <c r="CC136" s="43"/>
      <c r="CD136" s="43"/>
      <c r="CE136" s="43"/>
      <c r="CF136" s="43"/>
      <c r="CG136" s="43"/>
      <c r="CH136" s="43"/>
      <c r="CI136" s="43"/>
      <c r="CJ136" s="43"/>
      <c r="CK136" s="43"/>
      <c r="CL136" s="43"/>
      <c r="CM136" s="43"/>
      <c r="CN136" s="43"/>
      <c r="CO136" s="43"/>
      <c r="CP136" s="43"/>
      <c r="CQ136" s="43"/>
      <c r="CR136" s="43"/>
      <c r="CS136" s="43"/>
      <c r="CT136" s="43"/>
      <c r="CU136" s="43"/>
      <c r="CV136" s="43"/>
      <c r="CW136" s="43"/>
      <c r="CX136" s="43"/>
      <c r="CY136" s="43"/>
      <c r="CZ136" s="43"/>
      <c r="DA136" s="43"/>
      <c r="DB136" s="43"/>
      <c r="DC136" s="43"/>
      <c r="DD136" s="43"/>
      <c r="DE136" s="43"/>
      <c r="DF136" s="43"/>
      <c r="DG136" s="43"/>
      <c r="DH136" s="43"/>
      <c r="DI136" s="43"/>
      <c r="DJ136" s="43"/>
      <c r="DK136" s="43"/>
      <c r="DL136" s="43"/>
      <c r="DM136" s="43"/>
      <c r="DN136" s="43"/>
      <c r="DO136" s="43"/>
      <c r="DP136" s="43"/>
      <c r="DQ136" s="43"/>
      <c r="DR136" s="43"/>
      <c r="DS136" s="43"/>
      <c r="DT136" s="43"/>
      <c r="DU136" s="43"/>
      <c r="DV136" s="43"/>
      <c r="DW136" s="43"/>
      <c r="DX136" s="43"/>
      <c r="DY136" s="43"/>
      <c r="DZ136" s="43"/>
      <c r="EA136" s="43"/>
      <c r="EB136" s="43"/>
      <c r="EC136" s="43"/>
      <c r="ED136" s="43"/>
      <c r="EE136" s="43"/>
      <c r="EF136" s="43"/>
      <c r="EG136" s="43"/>
      <c r="EH136" s="43"/>
      <c r="EI136" s="43"/>
      <c r="EJ136" s="43"/>
    </row>
    <row r="137" spans="1:140" s="44" customFormat="1" ht="12" customHeight="1" x14ac:dyDescent="0.25">
      <c r="A137" s="143"/>
      <c r="B137" s="146"/>
      <c r="C137" s="141" t="str">
        <f>IF(B137="HYBRID",MOVIMENTOS!$A$8,IF(B137="ACROB",MOVIMENTOS!$E$8,""))</f>
        <v/>
      </c>
      <c r="D137" s="96"/>
      <c r="E137" s="156" t="s">
        <v>1642</v>
      </c>
      <c r="F137" s="158" t="str">
        <f t="shared" ref="F137:F168" si="379">IF(B137="HYBRID",0.5,IF(B137="TRE",0,""))</f>
        <v/>
      </c>
      <c r="G137" s="159"/>
      <c r="H137" s="39"/>
      <c r="I137" s="41"/>
      <c r="J137" s="41"/>
      <c r="K137" s="41"/>
      <c r="L137" s="41"/>
      <c r="M137" s="41"/>
      <c r="N137" s="41"/>
      <c r="O137" s="40"/>
      <c r="P137" s="68"/>
      <c r="Q137" s="103" t="str">
        <f>IF(B137="HYBRID",MOVIMENTOS!$G$8,"")</f>
        <v/>
      </c>
      <c r="R137" s="42"/>
      <c r="S137" s="41"/>
      <c r="T137" s="41"/>
      <c r="U137" s="41"/>
      <c r="V137" s="41"/>
      <c r="W137" s="40"/>
      <c r="X137" s="68"/>
      <c r="Y137" s="68"/>
      <c r="Z137" s="121">
        <f t="shared" ref="Z137" si="380">IF(E140="Faturização",Y140,IF(E140="",Y139,0))</f>
        <v>0</v>
      </c>
      <c r="AA137" s="61"/>
      <c r="AB137" s="61"/>
      <c r="AC137" s="61"/>
      <c r="AD137" s="61"/>
      <c r="AE137" s="61"/>
      <c r="AF137" s="61"/>
      <c r="AG137" s="61"/>
      <c r="AH137" s="61"/>
      <c r="AI137" s="61"/>
      <c r="AJ137" s="61"/>
      <c r="AK137" s="61"/>
      <c r="AL137" s="61"/>
      <c r="AM137" s="61"/>
      <c r="AN137" s="61"/>
      <c r="AO137" s="61"/>
      <c r="AP137" s="61"/>
      <c r="AQ137" s="61"/>
      <c r="AR137" s="61"/>
      <c r="AS137" s="61"/>
      <c r="AT137" s="61"/>
      <c r="AU137" s="61"/>
      <c r="AV137" s="61"/>
      <c r="AW137" s="61"/>
      <c r="AX137" s="61"/>
      <c r="AY137" s="61"/>
      <c r="AZ137" s="61"/>
      <c r="BA137" s="61"/>
      <c r="BB137" s="61"/>
      <c r="BC137" s="61"/>
      <c r="BD137" s="61"/>
      <c r="BE137" s="43"/>
      <c r="BF137" s="43"/>
      <c r="BG137" s="43"/>
      <c r="BH137" s="43"/>
      <c r="BI137" s="43"/>
      <c r="BJ137" s="43"/>
      <c r="BK137" s="43"/>
      <c r="BL137" s="43"/>
      <c r="BM137" s="43"/>
      <c r="BN137" s="43"/>
      <c r="BO137" s="43"/>
      <c r="BP137" s="43"/>
      <c r="BQ137" s="43"/>
      <c r="BR137" s="43"/>
      <c r="BS137" s="43"/>
      <c r="BT137" s="43"/>
      <c r="BU137" s="43"/>
      <c r="BV137" s="43"/>
      <c r="BW137" s="43"/>
      <c r="BX137" s="43"/>
      <c r="BY137" s="43"/>
      <c r="BZ137" s="43"/>
      <c r="CA137" s="43"/>
      <c r="CB137" s="43"/>
      <c r="CC137" s="43"/>
      <c r="CD137" s="43"/>
      <c r="CE137" s="43"/>
      <c r="CF137" s="43"/>
      <c r="CG137" s="43"/>
      <c r="CH137" s="43"/>
      <c r="CI137" s="43"/>
      <c r="CJ137" s="43"/>
      <c r="CK137" s="43"/>
      <c r="CL137" s="43"/>
      <c r="CM137" s="43"/>
      <c r="CN137" s="43"/>
      <c r="CO137" s="43"/>
      <c r="CP137" s="43"/>
      <c r="CQ137" s="43"/>
      <c r="CR137" s="43"/>
      <c r="CS137" s="43"/>
      <c r="CT137" s="43"/>
      <c r="CU137" s="43"/>
      <c r="CV137" s="43"/>
      <c r="CW137" s="43"/>
      <c r="CX137" s="43"/>
      <c r="CY137" s="43"/>
      <c r="CZ137" s="43"/>
      <c r="DA137" s="43"/>
      <c r="DB137" s="43"/>
      <c r="DC137" s="43"/>
      <c r="DD137" s="43"/>
      <c r="DE137" s="43"/>
      <c r="DF137" s="43"/>
      <c r="DG137" s="43"/>
      <c r="DH137" s="43"/>
      <c r="DI137" s="43"/>
      <c r="DJ137" s="43"/>
      <c r="DK137" s="43"/>
      <c r="DL137" s="43"/>
      <c r="DM137" s="43"/>
      <c r="DN137" s="43"/>
      <c r="DO137" s="43"/>
      <c r="DP137" s="43"/>
      <c r="DQ137" s="43"/>
      <c r="DR137" s="43"/>
      <c r="DS137" s="43"/>
      <c r="DT137" s="43"/>
      <c r="DU137" s="43"/>
      <c r="DV137" s="43"/>
      <c r="DW137" s="43"/>
      <c r="DX137" s="43"/>
      <c r="DY137" s="43"/>
      <c r="DZ137" s="43"/>
      <c r="EA137" s="43"/>
      <c r="EB137" s="43"/>
      <c r="EC137" s="43"/>
      <c r="ED137" s="43"/>
      <c r="EE137" s="43"/>
      <c r="EF137" s="43"/>
      <c r="EG137" s="43"/>
      <c r="EH137" s="43"/>
      <c r="EI137" s="43"/>
      <c r="EJ137" s="43"/>
    </row>
    <row r="138" spans="1:140" s="44" customFormat="1" ht="12" customHeight="1" x14ac:dyDescent="0.25">
      <c r="A138" s="144"/>
      <c r="B138" s="147"/>
      <c r="C138" s="142"/>
      <c r="D138" s="97"/>
      <c r="E138" s="157"/>
      <c r="F138" s="160"/>
      <c r="G138" s="161"/>
      <c r="H138" s="45"/>
      <c r="I138" s="47"/>
      <c r="J138" s="47"/>
      <c r="K138" s="47"/>
      <c r="L138" s="47"/>
      <c r="M138" s="47"/>
      <c r="N138" s="47"/>
      <c r="O138" s="46"/>
      <c r="P138" s="34"/>
      <c r="Q138" s="104"/>
      <c r="R138" s="47"/>
      <c r="S138" s="47"/>
      <c r="T138" s="47"/>
      <c r="U138" s="47"/>
      <c r="V138" s="47"/>
      <c r="W138" s="47"/>
      <c r="X138" s="61"/>
      <c r="Y138" s="61"/>
      <c r="Z138" s="122"/>
      <c r="AA138" s="61"/>
      <c r="AB138" s="61"/>
      <c r="AC138" s="61"/>
      <c r="AD138" s="61"/>
      <c r="AE138" s="61"/>
      <c r="AF138" s="61"/>
      <c r="AG138" s="61"/>
      <c r="AH138" s="61"/>
      <c r="AI138" s="61"/>
      <c r="AJ138" s="61"/>
      <c r="AK138" s="61"/>
      <c r="AL138" s="61"/>
      <c r="AM138" s="61"/>
      <c r="AN138" s="61"/>
      <c r="AO138" s="61"/>
      <c r="AP138" s="61"/>
      <c r="AQ138" s="61"/>
      <c r="AR138" s="61"/>
      <c r="AS138" s="61"/>
      <c r="AT138" s="61"/>
      <c r="AU138" s="61"/>
      <c r="AV138" s="61"/>
      <c r="AW138" s="61"/>
      <c r="AX138" s="61"/>
      <c r="AY138" s="61"/>
      <c r="AZ138" s="61"/>
      <c r="BA138" s="61"/>
      <c r="BB138" s="61"/>
      <c r="BC138" s="61"/>
      <c r="BD138" s="61"/>
      <c r="BE138" s="43"/>
      <c r="BF138" s="43"/>
      <c r="BG138" s="43"/>
      <c r="BH138" s="43"/>
      <c r="BI138" s="43"/>
      <c r="BJ138" s="43"/>
      <c r="BK138" s="43"/>
      <c r="BL138" s="43"/>
      <c r="BM138" s="43"/>
      <c r="BN138" s="43"/>
      <c r="BO138" s="43"/>
      <c r="BP138" s="43"/>
      <c r="BQ138" s="43"/>
      <c r="BR138" s="43"/>
      <c r="BS138" s="43"/>
      <c r="BT138" s="43"/>
      <c r="BU138" s="43"/>
      <c r="BV138" s="43"/>
      <c r="BW138" s="43"/>
      <c r="BX138" s="43"/>
      <c r="BY138" s="43"/>
      <c r="BZ138" s="43"/>
      <c r="CA138" s="43"/>
      <c r="CB138" s="43"/>
      <c r="CC138" s="43"/>
      <c r="CD138" s="43"/>
      <c r="CE138" s="43"/>
      <c r="CF138" s="43"/>
      <c r="CG138" s="43"/>
      <c r="CH138" s="43"/>
      <c r="CI138" s="43"/>
      <c r="CJ138" s="43"/>
      <c r="CK138" s="43"/>
      <c r="CL138" s="43"/>
      <c r="CM138" s="43"/>
      <c r="CN138" s="43"/>
      <c r="CO138" s="43"/>
      <c r="CP138" s="43"/>
      <c r="CQ138" s="43"/>
      <c r="CR138" s="43"/>
      <c r="CS138" s="43"/>
      <c r="CT138" s="43"/>
      <c r="CU138" s="43"/>
      <c r="CV138" s="43"/>
      <c r="CW138" s="43"/>
      <c r="CX138" s="43"/>
      <c r="CY138" s="43"/>
      <c r="CZ138" s="43"/>
      <c r="DA138" s="43"/>
      <c r="DB138" s="43"/>
      <c r="DC138" s="43"/>
      <c r="DD138" s="43"/>
      <c r="DE138" s="43"/>
      <c r="DF138" s="43"/>
      <c r="DG138" s="43"/>
      <c r="DH138" s="43"/>
      <c r="DI138" s="43"/>
      <c r="DJ138" s="43"/>
      <c r="DK138" s="43"/>
      <c r="DL138" s="43"/>
      <c r="DM138" s="43"/>
      <c r="DN138" s="43"/>
      <c r="DO138" s="43"/>
      <c r="DP138" s="43"/>
      <c r="DQ138" s="43"/>
      <c r="DR138" s="43"/>
      <c r="DS138" s="43"/>
      <c r="DT138" s="43"/>
      <c r="DU138" s="43"/>
      <c r="DV138" s="43"/>
      <c r="DW138" s="43"/>
      <c r="DX138" s="43"/>
      <c r="DY138" s="43"/>
      <c r="DZ138" s="43"/>
      <c r="EA138" s="43"/>
      <c r="EB138" s="43"/>
      <c r="EC138" s="43"/>
      <c r="ED138" s="43"/>
      <c r="EE138" s="43"/>
      <c r="EF138" s="43"/>
      <c r="EG138" s="43"/>
      <c r="EH138" s="43"/>
      <c r="EI138" s="43"/>
      <c r="EJ138" s="43"/>
    </row>
    <row r="139" spans="1:140" s="44" customFormat="1" ht="12" customHeight="1" x14ac:dyDescent="0.3">
      <c r="A139" s="144"/>
      <c r="B139" s="147"/>
      <c r="C139" s="48" t="str">
        <f>IF(B137="HYBRID",MOVIMENTOS!$P$8,"")</f>
        <v/>
      </c>
      <c r="D139" s="97"/>
      <c r="E139" s="58" t="s">
        <v>1170</v>
      </c>
      <c r="F139" s="32"/>
      <c r="G139" s="33"/>
      <c r="H139" s="58">
        <f t="shared" ref="H139:H202" si="381">IF(OR(IFERROR(AC139,TRUE)=TRUE,IFERROR(AK139,TRUE)=TRUE)=TRUE,0,IF(AC139=0,AK139,AC139))</f>
        <v>0</v>
      </c>
      <c r="I139" s="58">
        <f t="shared" ref="I139:I170" si="382">IF(OR(IFERROR(AD139,TRUE)=TRUE,IFERROR(AL139,TRUE)=TRUE)=TRUE,0,IF(AD139=0,AL139,AD139))</f>
        <v>0</v>
      </c>
      <c r="J139" s="58">
        <f t="shared" ref="J139:J202" si="383">IF(OR(IFERROR(AE139,TRUE)=TRUE,IFERROR(AM139,TRUE)=TRUE)=TRUE,0,IF(AE139=0,AM139,AE139))</f>
        <v>0</v>
      </c>
      <c r="K139" s="58">
        <f t="shared" ref="K139:K202" si="384">IF(OR(IFERROR(AF139,TRUE)=TRUE,IFERROR(AN139,TRUE)=TRUE)=TRUE,0,IF(AF139=0,AN139,AF139))</f>
        <v>0</v>
      </c>
      <c r="L139" s="58">
        <f t="shared" ref="L139:L202" si="385">IF(OR(IFERROR(AG139,TRUE)=TRUE,IFERROR(AO139,TRUE)=TRUE)=TRUE,0,IF(AG139=0,AO139,AG139))</f>
        <v>0</v>
      </c>
      <c r="M139" s="58">
        <f t="shared" ref="M139:M202" si="386">IF(OR(IFERROR(AH139,TRUE)=TRUE,IFERROR(AP139,TRUE)=TRUE)=TRUE,0,IF(AH139=0,AP139,AH139))</f>
        <v>0</v>
      </c>
      <c r="N139" s="58">
        <f t="shared" ref="N139:N202" si="387">IF(OR(IFERROR(AI139,TRUE)=TRUE,IFERROR(AQ139,TRUE)=TRUE)=TRUE,0,IF(AI139=0,AQ139,AI139))</f>
        <v>0</v>
      </c>
      <c r="O139" s="58">
        <f t="shared" ref="O139:O202" si="388">IF(OR(IFERROR(AJ139,TRUE)=TRUE,IFERROR(AR139,TRUE)=TRUE)=TRUE,0,IF(AJ139=0,AR139,AJ139))</f>
        <v>0</v>
      </c>
      <c r="P139" s="34">
        <f t="shared" ref="P139" si="389">SUM(H139:O139)</f>
        <v>0</v>
      </c>
      <c r="Q139" s="34" t="str">
        <f t="shared" ref="Q139:Q170" si="390">C139</f>
        <v/>
      </c>
      <c r="R139" s="34">
        <f>IF(R138=MOVIMENTOS!$A$53,MOVIMENTOS!$A$54,IF(R138=MOVIMENTOS!$B$53,MOVIMENTOS!$B$54,IF(R138=MOVIMENTOS!$C$53,MOVIMENTOS!$C$54,IF(R138=MOVIMENTOS!$D$53,MOVIMENTOS!$D$54,IF(R138=MOVIMENTOS!$E$53,MOVIMENTOS!$E$54,IF(R138=MOVIMENTOS!$F$53,MOVIMENTOS!$F$54,IF(R138=MOVIMENTOS!$G$53,MOVIMENTOS!$G$54,IF(R138=MOVIMENTOS!$I$53,MOVIMENTOS!$I$54,IF(R138=MOVIMENTOS!$J$53,MOVIMENTOS!$J$54,IF(R138=MOVIMENTOS!$K$53,MOVIMENTOS!$K$54,IF(R138=MOVIMENTOS!$L$53,MOVIMENTOS!$L$54,IF(R138=MOVIMENTOS!$M$53,MOVIMENTOS!$M$54,IF(R138=MOVIMENTOS!$N$53,MOVIMENTOS!$N$54,IF(R138=MOVIMENTOS!$O$53,MOVIMENTOS!$O$54,IF(R138=MOVIMENTOS!$P$53,MOVIMENTOS!$P$54,IF(R138=MOVIMENTOS!$Q$53,MOVIMENTOS!$Q$54,IF(R138=MOVIMENTOS!$R$53,MOVIMENTOS!$R$54,IF(R138=MOVIMENTOS!$S$53,MOVIMENTOS!$S$54,IF(R138=MOVIMENTOS!$T$53,MOVIMENTOS!$T$54,0)))))))))))))))))))</f>
        <v>0</v>
      </c>
      <c r="S139" s="34">
        <f>IF(S138=MOVIMENTOS!$A$53,MOVIMENTOS!$A$54,IF(S138=MOVIMENTOS!$B$53,MOVIMENTOS!$B$54,IF(S138=MOVIMENTOS!$C$53,MOVIMENTOS!$C$54,IF(S138=MOVIMENTOS!$D$53,MOVIMENTOS!$D$54,IF(S138=MOVIMENTOS!$E$53,MOVIMENTOS!$E$54,IF(S138=MOVIMENTOS!$F$53,MOVIMENTOS!$F$54,IF(S138=MOVIMENTOS!$G$53,MOVIMENTOS!$G$54,IF(S138=MOVIMENTOS!$I$53,MOVIMENTOS!$I$54,IF(S138=MOVIMENTOS!$J$53,MOVIMENTOS!$J$54,IF(S138=MOVIMENTOS!$K$53,MOVIMENTOS!$K$54,IF(S138=MOVIMENTOS!$L$53,MOVIMENTOS!$L$54,IF(S138=MOVIMENTOS!$M$53,MOVIMENTOS!$M$54,IF(S138=MOVIMENTOS!$N$53,MOVIMENTOS!$N$54,IF(S138=MOVIMENTOS!$O$53,MOVIMENTOS!$O$54,IF(S138=MOVIMENTOS!$P$53,MOVIMENTOS!$P$54,IF(S138=MOVIMENTOS!$Q$53,MOVIMENTOS!$Q$54,IF(S138=MOVIMENTOS!$R$53,MOVIMENTOS!$R$54,IF(S138=MOVIMENTOS!$S$53,MOVIMENTOS!$S$54,IF(S138=MOVIMENTOS!$T$53,MOVIMENTOS!$T$54,0)))))))))))))))))))</f>
        <v>0</v>
      </c>
      <c r="T139" s="34">
        <f>IF(T138=MOVIMENTOS!$A$53,MOVIMENTOS!$A$54,IF(T138=MOVIMENTOS!$B$53,MOVIMENTOS!$B$54,IF(T138=MOVIMENTOS!$C$53,MOVIMENTOS!$C$54,IF(T138=MOVIMENTOS!$D$53,MOVIMENTOS!$D$54,IF(T138=MOVIMENTOS!$E$53,MOVIMENTOS!$E$54,IF(T138=MOVIMENTOS!$F$53,MOVIMENTOS!$F$54,IF(T138=MOVIMENTOS!$G$53,MOVIMENTOS!$G$54,IF(T138=MOVIMENTOS!$I$53,MOVIMENTOS!$I$54,IF(T138=MOVIMENTOS!$J$53,MOVIMENTOS!$J$54,IF(T138=MOVIMENTOS!$K$53,MOVIMENTOS!$K$54,IF(T138=MOVIMENTOS!$L$53,MOVIMENTOS!$L$54,IF(T138=MOVIMENTOS!$M$53,MOVIMENTOS!$M$54,IF(T138=MOVIMENTOS!$N$53,MOVIMENTOS!$N$54,IF(T138=MOVIMENTOS!$O$53,MOVIMENTOS!$O$54,IF(T138=MOVIMENTOS!$P$53,MOVIMENTOS!$P$54,IF(T138=MOVIMENTOS!$Q$53,MOVIMENTOS!$Q$54,IF(T138=MOVIMENTOS!$R$53,MOVIMENTOS!$R$54,IF(T138=MOVIMENTOS!$S$53,MOVIMENTOS!$S$54,IF(T138=MOVIMENTOS!$T$53,MOVIMENTOS!$T$54,0)))))))))))))))))))</f>
        <v>0</v>
      </c>
      <c r="U139" s="34">
        <f>IF(U138=MOVIMENTOS!$A$53,MOVIMENTOS!$A$54,IF(U138=MOVIMENTOS!$B$53,MOVIMENTOS!$B$54,IF(U138=MOVIMENTOS!$C$53,MOVIMENTOS!$C$54,IF(U138=MOVIMENTOS!$D$53,MOVIMENTOS!$D$54,IF(U138=MOVIMENTOS!$E$53,MOVIMENTOS!$E$54,IF(U138=MOVIMENTOS!$F$53,MOVIMENTOS!$F$54,IF(U138=MOVIMENTOS!$G$53,MOVIMENTOS!$G$54,IF(U138=MOVIMENTOS!$I$53,MOVIMENTOS!$I$54,IF(U138=MOVIMENTOS!$J$53,MOVIMENTOS!$J$54,IF(U138=MOVIMENTOS!$K$53,MOVIMENTOS!$K$54,IF(U138=MOVIMENTOS!$L$53,MOVIMENTOS!$L$54,IF(U138=MOVIMENTOS!$M$53,MOVIMENTOS!$M$54,IF(U138=MOVIMENTOS!$N$53,MOVIMENTOS!$N$54,IF(U138=MOVIMENTOS!$O$53,MOVIMENTOS!$O$54,IF(U138=MOVIMENTOS!$P$53,MOVIMENTOS!$P$54,IF(U138=MOVIMENTOS!$Q$53,MOVIMENTOS!$Q$54,IF(U138=MOVIMENTOS!$R$53,MOVIMENTOS!$R$54,IF(U138=MOVIMENTOS!$S$53,MOVIMENTOS!$S$54,IF(U138=MOVIMENTOS!$T$53,MOVIMENTOS!$T$54,0)))))))))))))))))))</f>
        <v>0</v>
      </c>
      <c r="V139" s="34">
        <f>IF(V138=MOVIMENTOS!$A$53,MOVIMENTOS!$A$54,IF(V138=MOVIMENTOS!$B$53,MOVIMENTOS!$B$54,IF(V138=MOVIMENTOS!$C$53,MOVIMENTOS!$C$54,IF(V138=MOVIMENTOS!$D$53,MOVIMENTOS!$D$54,IF(V138=MOVIMENTOS!$E$53,MOVIMENTOS!$E$54,IF(V138=MOVIMENTOS!$F$53,MOVIMENTOS!$F$54,IF(V138=MOVIMENTOS!$G$53,MOVIMENTOS!$G$54,IF(V138=MOVIMENTOS!$I$53,MOVIMENTOS!$I$54,IF(V138=MOVIMENTOS!$J$53,MOVIMENTOS!$J$54,IF(V138=MOVIMENTOS!$K$53,MOVIMENTOS!$K$54,IF(V138=MOVIMENTOS!$L$53,MOVIMENTOS!$L$54,IF(V138=MOVIMENTOS!$M$53,MOVIMENTOS!$M$54,IF(V138=MOVIMENTOS!$N$53,MOVIMENTOS!$N$54,IF(V138=MOVIMENTOS!$O$53,MOVIMENTOS!$O$54,IF(V138=MOVIMENTOS!$P$53,MOVIMENTOS!$P$54,IF(V138=MOVIMENTOS!$Q$53,MOVIMENTOS!$Q$54,IF(V138=MOVIMENTOS!$R$53,MOVIMENTOS!$R$54,IF(V138=MOVIMENTOS!$S$53,MOVIMENTOS!$S$54,IF(V138=MOVIMENTOS!$T$53,MOVIMENTOS!$T$54,0)))))))))))))))))))</f>
        <v>0</v>
      </c>
      <c r="W139" s="34">
        <f>IF(W138=MOVIMENTOS!$A$53,MOVIMENTOS!$A$54,IF(W138=MOVIMENTOS!$B$53,MOVIMENTOS!$B$54,IF(W138=MOVIMENTOS!$C$53,MOVIMENTOS!$C$54,IF(W138=MOVIMENTOS!$D$53,MOVIMENTOS!$D$54,IF(W138=MOVIMENTOS!$E$53,MOVIMENTOS!$E$54,IF(W138=MOVIMENTOS!$F$53,MOVIMENTOS!$F$54,IF(W138=MOVIMENTOS!$G$53,MOVIMENTOS!$G$54,IF(W138=MOVIMENTOS!$I$53,MOVIMENTOS!$I$54,IF(W138=MOVIMENTOS!$J$53,MOVIMENTOS!$J$54,IF(W138=MOVIMENTOS!$K$53,MOVIMENTOS!$K$54,IF(W138=MOVIMENTOS!$L$53,MOVIMENTOS!$L$54,IF(W138=MOVIMENTOS!$M$53,MOVIMENTOS!$M$54,IF(W138=MOVIMENTOS!$N$53,MOVIMENTOS!$N$54,IF(W138=MOVIMENTOS!$O$53,MOVIMENTOS!$O$54,IF(W138=MOVIMENTOS!$P$53,MOVIMENTOS!$P$54,IF(W138=MOVIMENTOS!$Q$53,MOVIMENTOS!$Q$54,IF(W138=MOVIMENTOS!$R$53,MOVIMENTOS!$R$54,IF(W138=MOVIMENTOS!$S$53,MOVIMENTOS!$S$54,IF(W138=MOVIMENTOS!$T$53,MOVIMENTOS!$T$54,0)))))))))))))))))))</f>
        <v>0</v>
      </c>
      <c r="X139" s="91">
        <f>IF(X138=MOVIMENTOS!$A$53,MOVIMENTOS!$A$54,IF(X138=MOVIMENTOS!$B$53,MOVIMENTOS!$B$54,IF(X138=MOVIMENTOS!$C$53,MOVIMENTOS!$C$54,IF(X138=MOVIMENTOS!$D$53,MOVIMENTOS!$D$54,IF(X138=MOVIMENTOS!$E$53,MOVIMENTOS!$E$54,IF(X138=MOVIMENTOS!$F$53,MOVIMENTOS!$F$54,IF(X138=MOVIMENTOS!$G$53,MOVIMENTOS!$G$54,IF(X138=MOVIMENTOS!$I$53,MOVIMENTOS!$I$54,IF(X138=MOVIMENTOS!$J$53,MOVIMENTOS!$J$54,IF(X138=MOVIMENTOS!$K$53,MOVIMENTOS!$K$54,IF(X138=MOVIMENTOS!$L$53,MOVIMENTOS!$L$54,IF(X138=MOVIMENTOS!$M$53,MOVIMENTOS!$M$54,IF(X138=MOVIMENTOS!$N$53,MOVIMENTOS!$N$54,IF(X138=MOVIMENTOS!$O$53,MOVIMENTOS!$O$54,IF(X138=MOVIMENTOS!$P$53,MOVIMENTOS!$P$54,IF(X138=MOVIMENTOS!$Q$53,MOVIMENTOS!$Q$54,IF(X138=MOVIMENTOS!$R$53,MOVIMENTOS!$R$54,IF(X138=MOVIMENTOS!$S$53,MOVIMENTOS!$S$54,IF(X138=MOVIMENTOS!$T$53,MOVIMENTOS!$T$54,0)))))))))))))))))))</f>
        <v>0</v>
      </c>
      <c r="Y139" s="71">
        <f t="shared" ref="Y139" si="391">P139+X139+SUM(F142:W142)</f>
        <v>0</v>
      </c>
      <c r="Z139" s="122"/>
      <c r="AA139" s="69"/>
      <c r="AB139" s="61"/>
      <c r="AC139" s="62">
        <f>IF(B137="HYBRID",HLOOKUP(H138,MOVIMENTOS!$A$38:$AQ$39,2,0),0)</f>
        <v>0</v>
      </c>
      <c r="AD139" s="62">
        <f>IF(B137="HYBRID",HLOOKUP(I138,MOVIMENTOS!$A$38:$AQ$39,2,0),0)</f>
        <v>0</v>
      </c>
      <c r="AE139" s="62">
        <f>IF(B137="HYBRID",HLOOKUP(J138,MOVIMENTOS!$A$38:$AQ$39,2,0),0)</f>
        <v>0</v>
      </c>
      <c r="AF139" s="62">
        <f>IF(B137="HYBRID",HLOOKUP(K138,MOVIMENTOS!$A$38:$AQ$39,2,0),0)</f>
        <v>0</v>
      </c>
      <c r="AG139" s="62">
        <f>IF(B137="HYBRID",HLOOKUP(L138,MOVIMENTOS!$A$38:$AQ$39,2,0),0)</f>
        <v>0</v>
      </c>
      <c r="AH139" s="62">
        <f>IF(B137="HYBRID",HLOOKUP(M138,MOVIMENTOS!$A$38:$AQ$39,2,0),0)</f>
        <v>0</v>
      </c>
      <c r="AI139" s="62">
        <f>IF(B137="HYBRID",HLOOKUP(N138,MOVIMENTOS!$A$38:$AQ$39,2,0),0)</f>
        <v>0</v>
      </c>
      <c r="AJ139" s="62">
        <f>IF(B137="HYBRID",HLOOKUP(O138,MOVIMENTOS!$A$38:$AQ$39,2,0),0)</f>
        <v>0</v>
      </c>
      <c r="AK139" s="63">
        <f>IF(B137="TRE",HLOOKUP(H138,MOVIMENTOS!$A$57:$K$60,VLOOKUP($C$4,MOVIMENTOS!$A$63:$B$65,2,0),TRUE),0)</f>
        <v>0</v>
      </c>
      <c r="AL139" s="63">
        <f>IF(B137="TRE",HLOOKUP(I138,MOVIMENTOS!$A$57:$K$60,VLOOKUP($C$4,MOVIMENTOS!$A$63:$B$65,2,0),TRUE),0)</f>
        <v>0</v>
      </c>
      <c r="AM139" s="63">
        <f>IF(B137="TRE",HLOOKUP(J138,MOVIMENTOS!$A$57:$K$60,VLOOKUP($C$4,MOVIMENTOS!$A$63:$B$65,2,0),TRUE),0)</f>
        <v>0</v>
      </c>
      <c r="AN139" s="63">
        <f>IF(B137="TRE",HLOOKUP(K138,MOVIMENTOS!$A$57:$K$60,VLOOKUP($C$4,MOVIMENTOS!$A$63:$B$65,2,0),TRUE),0)</f>
        <v>0</v>
      </c>
      <c r="AO139" s="63">
        <f>IF(B137="TRE",HLOOKUP(N138,MOVIMENTOS!$A$57:$K$60,VLOOKUP($C$4,MOVIMENTOS!$A$63:$B$65,2,0),TRUE),0)</f>
        <v>0</v>
      </c>
      <c r="AP139" s="63">
        <f>IF(B137="TRE",HLOOKUP(O138,MOVIMENTOS!$A$57:$K$60,VLOOKUP($C$4,MOVIMENTOS!$A$63:$B$65,2,0),TRUE),0)</f>
        <v>0</v>
      </c>
      <c r="AQ139" s="63">
        <f>IF(C137="TRE",HLOOKUP(Q138,MOVIMENTOS!$A$57:$K$60,VLOOKUP($C$4,MOVIMENTOS!$A$63:$B$65,2,0),TRUE),0)</f>
        <v>0</v>
      </c>
      <c r="AR139" s="63">
        <f>IF(D137="TRE",HLOOKUP(R138,MOVIMENTOS!$A$57:$K$60,VLOOKUP($C$4,MOVIMENTOS!$A$63:$B$65,2,0),TRUE),0)</f>
        <v>0</v>
      </c>
      <c r="AS139" s="72" t="s">
        <v>1592</v>
      </c>
      <c r="AT139" s="61"/>
      <c r="AU139" s="61"/>
      <c r="AV139" s="61"/>
      <c r="AW139" s="61"/>
      <c r="AX139" s="61"/>
      <c r="AY139" s="61"/>
      <c r="AZ139" s="61"/>
      <c r="BA139" s="61"/>
      <c r="BB139" s="61"/>
      <c r="BC139" s="61"/>
      <c r="BD139" s="61"/>
      <c r="BE139" s="43"/>
      <c r="BF139" s="43"/>
      <c r="BG139" s="43"/>
      <c r="BH139" s="43"/>
      <c r="BI139" s="43"/>
      <c r="BJ139" s="43"/>
      <c r="BK139" s="43"/>
      <c r="BL139" s="43"/>
      <c r="BM139" s="43"/>
      <c r="BN139" s="43"/>
      <c r="BO139" s="43"/>
      <c r="BP139" s="43"/>
      <c r="BQ139" s="43"/>
      <c r="BR139" s="43"/>
      <c r="BS139" s="43"/>
      <c r="BT139" s="43"/>
      <c r="BU139" s="43"/>
      <c r="BV139" s="43"/>
      <c r="BW139" s="43"/>
      <c r="BX139" s="43"/>
      <c r="BY139" s="43"/>
      <c r="BZ139" s="43"/>
      <c r="CA139" s="43"/>
      <c r="CB139" s="43"/>
      <c r="CC139" s="43"/>
      <c r="CD139" s="43"/>
      <c r="CE139" s="43"/>
      <c r="CF139" s="43"/>
      <c r="CG139" s="43"/>
      <c r="CH139" s="43"/>
      <c r="CI139" s="43"/>
      <c r="CJ139" s="43"/>
      <c r="CK139" s="43"/>
      <c r="CL139" s="43"/>
      <c r="CM139" s="43"/>
      <c r="CN139" s="43"/>
      <c r="CO139" s="43"/>
      <c r="CP139" s="43"/>
      <c r="CQ139" s="43"/>
      <c r="CR139" s="43"/>
      <c r="CS139" s="43"/>
      <c r="CT139" s="43"/>
      <c r="CU139" s="43"/>
      <c r="CV139" s="43"/>
      <c r="CW139" s="43"/>
      <c r="CX139" s="43"/>
      <c r="CY139" s="43"/>
      <c r="CZ139" s="43"/>
      <c r="DA139" s="43"/>
      <c r="DB139" s="43"/>
      <c r="DC139" s="43"/>
      <c r="DD139" s="43"/>
      <c r="DE139" s="43"/>
      <c r="DF139" s="43"/>
      <c r="DG139" s="43"/>
      <c r="DH139" s="43"/>
      <c r="DI139" s="43"/>
      <c r="DJ139" s="43"/>
      <c r="DK139" s="43"/>
      <c r="DL139" s="43"/>
      <c r="DM139" s="43"/>
      <c r="DN139" s="43"/>
      <c r="DO139" s="43"/>
      <c r="DP139" s="43"/>
      <c r="DQ139" s="43"/>
      <c r="DR139" s="43"/>
      <c r="DS139" s="43"/>
      <c r="DT139" s="43"/>
      <c r="DU139" s="43"/>
      <c r="DV139" s="43"/>
      <c r="DW139" s="43"/>
      <c r="DX139" s="43"/>
      <c r="DY139" s="43"/>
      <c r="DZ139" s="43"/>
      <c r="EA139" s="43"/>
      <c r="EB139" s="43"/>
      <c r="EC139" s="43"/>
      <c r="ED139" s="43"/>
      <c r="EE139" s="43"/>
      <c r="EF139" s="43"/>
      <c r="EG139" s="43"/>
      <c r="EH139" s="43"/>
      <c r="EI139" s="43"/>
      <c r="EJ139" s="43"/>
    </row>
    <row r="140" spans="1:140" s="44" customFormat="1" ht="24.6" customHeight="1" x14ac:dyDescent="0.25">
      <c r="A140" s="144"/>
      <c r="B140" s="147"/>
      <c r="C140" s="43" t="str">
        <f t="shared" ref="C140:C171" si="392">IF($C$4="Duet","Faturização",IF($C$4="Duet Mix","Faturização",IF($C$4="team","Faturização",IF($C$4="Combi","Faturização",""))))</f>
        <v/>
      </c>
      <c r="D140" s="97"/>
      <c r="E140" s="58" t="str">
        <f t="shared" ref="E140" si="393">IF(AND(C140="Faturização",B137="Hybrid"),"Faturização","")</f>
        <v/>
      </c>
      <c r="F140" s="149" t="s">
        <v>1617</v>
      </c>
      <c r="G140" s="150"/>
      <c r="H140" s="74"/>
      <c r="I140" s="75"/>
      <c r="J140" s="75"/>
      <c r="K140" s="75"/>
      <c r="L140" s="75"/>
      <c r="M140" s="75"/>
      <c r="N140" s="75"/>
      <c r="O140" s="76"/>
      <c r="P140" s="61">
        <f t="shared" ref="P140" si="394">(H139*H140)+(I139*I140)+(J139*J140)+(K139*K140)+(L139*L140)+(M139*M140)+(N139*N140)+(O139*O140)</f>
        <v>0</v>
      </c>
      <c r="Q140" s="61"/>
      <c r="R140" s="43"/>
      <c r="S140" s="43"/>
      <c r="T140" s="43"/>
      <c r="U140" s="43"/>
      <c r="V140" s="43"/>
      <c r="W140" s="43"/>
      <c r="X140" s="70">
        <f t="shared" ref="X140" si="395">(R139*R140)+(S139*S140)+(T139*T140)+(U139*U140)+(V139*V140)+(W139*W140)</f>
        <v>0</v>
      </c>
      <c r="Y140" s="70">
        <f t="shared" ref="Y140" si="396">F139+G139+P140+X140+SUM(F143:W143)</f>
        <v>0</v>
      </c>
      <c r="Z140" s="122"/>
      <c r="AA140" s="61"/>
      <c r="AB140" s="61"/>
      <c r="AC140" s="62"/>
      <c r="AD140" s="62"/>
      <c r="AE140" s="62"/>
      <c r="AF140" s="62"/>
      <c r="AG140" s="62"/>
      <c r="AH140" s="62"/>
      <c r="AI140" s="62"/>
      <c r="AJ140" s="62"/>
      <c r="AK140" s="63"/>
      <c r="AL140" s="63"/>
      <c r="AM140" s="63"/>
      <c r="AN140" s="63"/>
      <c r="AO140" s="63"/>
      <c r="AP140" s="63"/>
      <c r="AQ140" s="63"/>
      <c r="AR140" s="63"/>
      <c r="AS140" s="70" t="s">
        <v>1593</v>
      </c>
      <c r="AT140" s="61"/>
      <c r="AU140" s="61"/>
      <c r="AV140" s="61"/>
      <c r="AW140" s="61"/>
      <c r="AX140" s="61"/>
      <c r="AY140" s="61"/>
      <c r="AZ140" s="61"/>
      <c r="BA140" s="61"/>
      <c r="BB140" s="61"/>
      <c r="BC140" s="61"/>
      <c r="BD140" s="61"/>
      <c r="BE140" s="43"/>
      <c r="BF140" s="43"/>
      <c r="BG140" s="43"/>
      <c r="BH140" s="43"/>
      <c r="BI140" s="43"/>
      <c r="BJ140" s="43"/>
      <c r="BK140" s="43"/>
      <c r="BL140" s="43"/>
      <c r="BM140" s="43"/>
      <c r="BN140" s="43"/>
      <c r="BO140" s="43"/>
      <c r="BP140" s="43"/>
      <c r="BQ140" s="43"/>
      <c r="BR140" s="43"/>
      <c r="BS140" s="43"/>
      <c r="BT140" s="43"/>
      <c r="BU140" s="43"/>
      <c r="BV140" s="43"/>
      <c r="BW140" s="43"/>
      <c r="BX140" s="43"/>
      <c r="BY140" s="43"/>
      <c r="BZ140" s="43"/>
      <c r="CA140" s="43"/>
      <c r="CB140" s="43"/>
      <c r="CC140" s="43"/>
      <c r="CD140" s="43"/>
      <c r="CE140" s="43"/>
      <c r="CF140" s="43"/>
      <c r="CG140" s="43"/>
      <c r="CH140" s="43"/>
      <c r="CI140" s="43"/>
      <c r="CJ140" s="43"/>
      <c r="CK140" s="43"/>
      <c r="CL140" s="43"/>
      <c r="CM140" s="43"/>
      <c r="CN140" s="43"/>
      <c r="CO140" s="43"/>
      <c r="CP140" s="43"/>
      <c r="CQ140" s="43"/>
      <c r="CR140" s="43"/>
      <c r="CS140" s="43"/>
      <c r="CT140" s="43"/>
      <c r="CU140" s="43"/>
      <c r="CV140" s="43"/>
      <c r="CW140" s="43"/>
      <c r="CX140" s="43"/>
      <c r="CY140" s="43"/>
      <c r="CZ140" s="43"/>
      <c r="DA140" s="43"/>
      <c r="DB140" s="43"/>
      <c r="DC140" s="43"/>
      <c r="DD140" s="43"/>
      <c r="DE140" s="43"/>
      <c r="DF140" s="43"/>
      <c r="DG140" s="43"/>
      <c r="DH140" s="43"/>
      <c r="DI140" s="43"/>
      <c r="DJ140" s="43"/>
      <c r="DK140" s="43"/>
      <c r="DL140" s="43"/>
      <c r="DM140" s="43"/>
      <c r="DN140" s="43"/>
      <c r="DO140" s="43"/>
      <c r="DP140" s="43"/>
      <c r="DQ140" s="43"/>
      <c r="DR140" s="43"/>
      <c r="DS140" s="43"/>
      <c r="DT140" s="43"/>
      <c r="DU140" s="43"/>
      <c r="DV140" s="43"/>
      <c r="DW140" s="43"/>
      <c r="DX140" s="43"/>
      <c r="DY140" s="43"/>
      <c r="DZ140" s="43"/>
      <c r="EA140" s="43"/>
      <c r="EB140" s="43"/>
      <c r="EC140" s="43"/>
      <c r="ED140" s="43"/>
      <c r="EE140" s="43"/>
      <c r="EF140" s="43"/>
      <c r="EG140" s="43"/>
      <c r="EH140" s="43"/>
      <c r="EI140" s="43"/>
      <c r="EJ140" s="43"/>
    </row>
    <row r="141" spans="1:140" s="44" customFormat="1" ht="12" customHeight="1" x14ac:dyDescent="0.25">
      <c r="A141" s="144"/>
      <c r="B141" s="147"/>
      <c r="C141" s="87" t="str">
        <f t="shared" ref="C141" si="397">IF(AND($B137="ACROB",$C$4="EQUIPA"),"ACROB_B",IF(AND($B137="ACROB",$C$4="combinado"),"ACROB_B",""))</f>
        <v/>
      </c>
      <c r="D141" s="97"/>
      <c r="E141" s="54" t="s">
        <v>66</v>
      </c>
      <c r="F141" s="85"/>
      <c r="G141" s="86" t="str">
        <f t="shared" ref="G141:G172" si="398">IF(C142="ACROB_C","ACRO-PAIR","")</f>
        <v/>
      </c>
      <c r="H141" s="78"/>
      <c r="I141" s="49"/>
      <c r="J141" s="49"/>
      <c r="K141" s="49"/>
      <c r="L141" s="49"/>
      <c r="M141" s="49"/>
      <c r="N141" s="49"/>
      <c r="O141" s="79"/>
      <c r="P141" s="49"/>
      <c r="Q141" s="49"/>
      <c r="R141" s="80"/>
      <c r="S141" s="80"/>
      <c r="T141" s="80"/>
      <c r="U141" s="80"/>
      <c r="V141" s="80"/>
      <c r="W141" s="77"/>
      <c r="X141" s="49"/>
      <c r="Y141" s="49"/>
      <c r="Z141" s="122"/>
      <c r="AA141" s="61"/>
      <c r="AB141" s="61"/>
      <c r="AC141" s="61"/>
      <c r="AD141" s="61"/>
      <c r="AE141" s="61"/>
      <c r="AF141" s="61"/>
      <c r="AG141" s="61"/>
      <c r="AH141" s="61"/>
      <c r="AI141" s="61"/>
      <c r="AJ141" s="61"/>
      <c r="AK141" s="61"/>
      <c r="AL141" s="61"/>
      <c r="AM141" s="61"/>
      <c r="AN141" s="61"/>
      <c r="AO141" s="61"/>
      <c r="AP141" s="61"/>
      <c r="AQ141" s="61"/>
      <c r="AR141" s="61"/>
      <c r="AS141" s="61"/>
      <c r="AT141" s="61"/>
      <c r="AU141" s="61"/>
      <c r="AV141" s="61"/>
      <c r="AW141" s="61"/>
      <c r="AX141" s="61"/>
      <c r="AY141" s="61"/>
      <c r="AZ141" s="61"/>
      <c r="BA141" s="61"/>
      <c r="BB141" s="61"/>
      <c r="BC141" s="61"/>
      <c r="BD141" s="61"/>
      <c r="BE141" s="43"/>
      <c r="BF141" s="43"/>
      <c r="BG141" s="43"/>
      <c r="BH141" s="43"/>
      <c r="BI141" s="43"/>
      <c r="BJ141" s="43"/>
      <c r="BK141" s="43"/>
      <c r="BL141" s="43"/>
      <c r="BM141" s="43"/>
      <c r="BN141" s="43"/>
      <c r="BO141" s="43"/>
      <c r="BP141" s="43"/>
      <c r="BQ141" s="43"/>
      <c r="BR141" s="43"/>
      <c r="BS141" s="43"/>
      <c r="BT141" s="43"/>
      <c r="BU141" s="43"/>
      <c r="BV141" s="43"/>
      <c r="BW141" s="43"/>
      <c r="BX141" s="43"/>
      <c r="BY141" s="43"/>
      <c r="BZ141" s="43"/>
      <c r="CA141" s="43"/>
      <c r="CB141" s="43"/>
      <c r="CC141" s="43"/>
      <c r="CD141" s="43"/>
      <c r="CE141" s="43"/>
      <c r="CF141" s="43"/>
      <c r="CG141" s="43"/>
      <c r="CH141" s="43"/>
      <c r="CI141" s="43"/>
      <c r="CJ141" s="43"/>
      <c r="CK141" s="43"/>
      <c r="CL141" s="43"/>
      <c r="CM141" s="43"/>
      <c r="CN141" s="43"/>
      <c r="CO141" s="43"/>
      <c r="CP141" s="43"/>
      <c r="CQ141" s="43"/>
      <c r="CR141" s="43"/>
      <c r="CS141" s="43"/>
      <c r="CT141" s="43"/>
      <c r="CU141" s="43"/>
      <c r="CV141" s="43"/>
      <c r="CW141" s="43"/>
      <c r="CX141" s="43"/>
      <c r="CY141" s="43"/>
      <c r="CZ141" s="43"/>
      <c r="DA141" s="43"/>
      <c r="DB141" s="43"/>
      <c r="DC141" s="43"/>
      <c r="DD141" s="43"/>
      <c r="DE141" s="43"/>
      <c r="DF141" s="43"/>
      <c r="DG141" s="43"/>
      <c r="DH141" s="43"/>
      <c r="DI141" s="43"/>
      <c r="DJ141" s="43"/>
      <c r="DK141" s="43"/>
      <c r="DL141" s="43"/>
      <c r="DM141" s="43"/>
      <c r="DN141" s="43"/>
      <c r="DO141" s="43"/>
      <c r="DP141" s="43"/>
      <c r="DQ141" s="43"/>
      <c r="DR141" s="43"/>
      <c r="DS141" s="43"/>
      <c r="DT141" s="43"/>
      <c r="DU141" s="43"/>
      <c r="DV141" s="43"/>
      <c r="DW141" s="43"/>
      <c r="DX141" s="43"/>
      <c r="DY141" s="43"/>
      <c r="DZ141" s="43"/>
      <c r="EA141" s="43"/>
      <c r="EB141" s="43"/>
      <c r="EC141" s="43"/>
      <c r="ED141" s="43"/>
      <c r="EE141" s="43"/>
      <c r="EF141" s="43"/>
      <c r="EG141" s="43"/>
      <c r="EH141" s="43"/>
      <c r="EI141" s="43"/>
      <c r="EJ141" s="43"/>
    </row>
    <row r="142" spans="1:140" s="44" customFormat="1" ht="12" customHeight="1" thickBot="1" x14ac:dyDescent="0.3">
      <c r="A142" s="145"/>
      <c r="B142" s="148"/>
      <c r="C142" s="88" t="str">
        <f t="shared" ref="C142" si="399">IF(AND(B137="ACROB",$C$5="DUETO"),"ACROB_C","")</f>
        <v/>
      </c>
      <c r="D142" s="98"/>
      <c r="E142" s="55" t="s">
        <v>1170</v>
      </c>
      <c r="F142" s="81"/>
      <c r="G142" s="82"/>
      <c r="H142" s="83"/>
      <c r="I142" s="50"/>
      <c r="J142" s="50"/>
      <c r="K142" s="50"/>
      <c r="L142" s="50"/>
      <c r="M142" s="50"/>
      <c r="N142" s="50"/>
      <c r="O142" s="84"/>
      <c r="P142" s="49"/>
      <c r="Q142" s="49"/>
      <c r="R142" s="50"/>
      <c r="S142" s="50"/>
      <c r="T142" s="50"/>
      <c r="U142" s="50"/>
      <c r="V142" s="50"/>
      <c r="W142" s="84"/>
      <c r="X142" s="50"/>
      <c r="Y142" s="50"/>
      <c r="Z142" s="123"/>
      <c r="AA142" s="61"/>
      <c r="AB142" s="61"/>
      <c r="AC142" s="61"/>
      <c r="AD142" s="61"/>
      <c r="AE142" s="61"/>
      <c r="AF142" s="61"/>
      <c r="AG142" s="61"/>
      <c r="AH142" s="61"/>
      <c r="AI142" s="61"/>
      <c r="AJ142" s="61"/>
      <c r="AK142" s="61"/>
      <c r="AL142" s="61"/>
      <c r="AM142" s="61"/>
      <c r="AN142" s="61"/>
      <c r="AO142" s="61"/>
      <c r="AP142" s="61"/>
      <c r="AQ142" s="61"/>
      <c r="AR142" s="61"/>
      <c r="AS142" s="61"/>
      <c r="AT142" s="61"/>
      <c r="AU142" s="61"/>
      <c r="AV142" s="61"/>
      <c r="AW142" s="61"/>
      <c r="AX142" s="61"/>
      <c r="AY142" s="61"/>
      <c r="AZ142" s="61"/>
      <c r="BA142" s="61"/>
      <c r="BB142" s="61"/>
      <c r="BC142" s="61"/>
      <c r="BD142" s="61"/>
      <c r="BE142" s="43"/>
      <c r="BF142" s="43"/>
      <c r="BG142" s="43"/>
      <c r="BH142" s="43"/>
      <c r="BI142" s="43"/>
      <c r="BJ142" s="43"/>
      <c r="BK142" s="43"/>
      <c r="BL142" s="43"/>
      <c r="BM142" s="43"/>
      <c r="BN142" s="43"/>
      <c r="BO142" s="43"/>
      <c r="BP142" s="43"/>
      <c r="BQ142" s="43"/>
      <c r="BR142" s="43"/>
      <c r="BS142" s="43"/>
      <c r="BT142" s="43"/>
      <c r="BU142" s="43"/>
      <c r="BV142" s="43"/>
      <c r="BW142" s="43"/>
      <c r="BX142" s="43"/>
      <c r="BY142" s="43"/>
      <c r="BZ142" s="43"/>
      <c r="CA142" s="43"/>
      <c r="CB142" s="43"/>
      <c r="CC142" s="43"/>
      <c r="CD142" s="43"/>
      <c r="CE142" s="43"/>
      <c r="CF142" s="43"/>
      <c r="CG142" s="43"/>
      <c r="CH142" s="43"/>
      <c r="CI142" s="43"/>
      <c r="CJ142" s="43"/>
      <c r="CK142" s="43"/>
      <c r="CL142" s="43"/>
      <c r="CM142" s="43"/>
      <c r="CN142" s="43"/>
      <c r="CO142" s="43"/>
      <c r="CP142" s="43"/>
      <c r="CQ142" s="43"/>
      <c r="CR142" s="43"/>
      <c r="CS142" s="43"/>
      <c r="CT142" s="43"/>
      <c r="CU142" s="43"/>
      <c r="CV142" s="43"/>
      <c r="CW142" s="43"/>
      <c r="CX142" s="43"/>
      <c r="CY142" s="43"/>
      <c r="CZ142" s="43"/>
      <c r="DA142" s="43"/>
      <c r="DB142" s="43"/>
      <c r="DC142" s="43"/>
      <c r="DD142" s="43"/>
      <c r="DE142" s="43"/>
      <c r="DF142" s="43"/>
      <c r="DG142" s="43"/>
      <c r="DH142" s="43"/>
      <c r="DI142" s="43"/>
      <c r="DJ142" s="43"/>
      <c r="DK142" s="43"/>
      <c r="DL142" s="43"/>
      <c r="DM142" s="43"/>
      <c r="DN142" s="43"/>
      <c r="DO142" s="43"/>
      <c r="DP142" s="43"/>
      <c r="DQ142" s="43"/>
      <c r="DR142" s="43"/>
      <c r="DS142" s="43"/>
      <c r="DT142" s="43"/>
      <c r="DU142" s="43"/>
      <c r="DV142" s="43"/>
      <c r="DW142" s="43"/>
      <c r="DX142" s="43"/>
      <c r="DY142" s="43"/>
      <c r="DZ142" s="43"/>
      <c r="EA142" s="43"/>
      <c r="EB142" s="43"/>
      <c r="EC142" s="43"/>
      <c r="ED142" s="43"/>
      <c r="EE142" s="43"/>
      <c r="EF142" s="43"/>
      <c r="EG142" s="43"/>
      <c r="EH142" s="43"/>
      <c r="EI142" s="43"/>
      <c r="EJ142" s="43"/>
    </row>
    <row r="143" spans="1:140" s="44" customFormat="1" ht="12" customHeight="1" x14ac:dyDescent="0.25">
      <c r="A143" s="143"/>
      <c r="B143" s="146"/>
      <c r="C143" s="141" t="str">
        <f>IF(B143="HYBRID",MOVIMENTOS!$A$8,IF(B143="ACROB",MOVIMENTOS!$E$8,""))</f>
        <v/>
      </c>
      <c r="D143" s="96"/>
      <c r="E143" s="156" t="s">
        <v>1642</v>
      </c>
      <c r="F143" s="158" t="str">
        <f t="shared" ref="F143:F174" si="400">IF(B143="HYBRID",0.5,IF(B143="TRE",0,""))</f>
        <v/>
      </c>
      <c r="G143" s="159"/>
      <c r="H143" s="39"/>
      <c r="I143" s="41"/>
      <c r="J143" s="41"/>
      <c r="K143" s="41"/>
      <c r="L143" s="41"/>
      <c r="M143" s="41"/>
      <c r="N143" s="41"/>
      <c r="O143" s="40"/>
      <c r="P143" s="68"/>
      <c r="Q143" s="103" t="str">
        <f>IF(B143="HYBRID",MOVIMENTOS!$G$8,"")</f>
        <v/>
      </c>
      <c r="R143" s="42"/>
      <c r="S143" s="41"/>
      <c r="T143" s="41"/>
      <c r="U143" s="41"/>
      <c r="V143" s="41"/>
      <c r="W143" s="40"/>
      <c r="X143" s="68"/>
      <c r="Y143" s="68"/>
      <c r="Z143" s="121">
        <f t="shared" ref="Z143" si="401">IF(E146="Faturização",Y146,IF(E146="",Y145,0))</f>
        <v>0</v>
      </c>
      <c r="AA143" s="61"/>
      <c r="AB143" s="61"/>
      <c r="AC143" s="61"/>
      <c r="AD143" s="61"/>
      <c r="AE143" s="61"/>
      <c r="AF143" s="61"/>
      <c r="AG143" s="61"/>
      <c r="AH143" s="61"/>
      <c r="AI143" s="61"/>
      <c r="AJ143" s="61"/>
      <c r="AK143" s="61"/>
      <c r="AL143" s="61"/>
      <c r="AM143" s="61"/>
      <c r="AN143" s="61"/>
      <c r="AO143" s="61"/>
      <c r="AP143" s="61"/>
      <c r="AQ143" s="61"/>
      <c r="AR143" s="61"/>
      <c r="AS143" s="61"/>
      <c r="AT143" s="61"/>
      <c r="AU143" s="61"/>
      <c r="AV143" s="61"/>
      <c r="AW143" s="61"/>
      <c r="AX143" s="61"/>
      <c r="AY143" s="61"/>
      <c r="AZ143" s="61"/>
      <c r="BA143" s="61"/>
      <c r="BB143" s="61"/>
      <c r="BC143" s="61"/>
      <c r="BD143" s="61"/>
      <c r="BE143" s="43"/>
      <c r="BF143" s="43"/>
      <c r="BG143" s="43"/>
      <c r="BH143" s="43"/>
      <c r="BI143" s="43"/>
      <c r="BJ143" s="43"/>
      <c r="BK143" s="43"/>
      <c r="BL143" s="43"/>
      <c r="BM143" s="43"/>
      <c r="BN143" s="43"/>
      <c r="BO143" s="43"/>
      <c r="BP143" s="43"/>
      <c r="BQ143" s="43"/>
      <c r="BR143" s="43"/>
      <c r="BS143" s="43"/>
      <c r="BT143" s="43"/>
      <c r="BU143" s="43"/>
      <c r="BV143" s="43"/>
      <c r="BW143" s="43"/>
      <c r="BX143" s="43"/>
      <c r="BY143" s="43"/>
      <c r="BZ143" s="43"/>
      <c r="CA143" s="43"/>
      <c r="CB143" s="43"/>
      <c r="CC143" s="43"/>
      <c r="CD143" s="43"/>
      <c r="CE143" s="43"/>
      <c r="CF143" s="43"/>
      <c r="CG143" s="43"/>
      <c r="CH143" s="43"/>
      <c r="CI143" s="43"/>
      <c r="CJ143" s="43"/>
      <c r="CK143" s="43"/>
      <c r="CL143" s="43"/>
      <c r="CM143" s="43"/>
      <c r="CN143" s="43"/>
      <c r="CO143" s="43"/>
      <c r="CP143" s="43"/>
      <c r="CQ143" s="43"/>
      <c r="CR143" s="43"/>
      <c r="CS143" s="43"/>
      <c r="CT143" s="43"/>
      <c r="CU143" s="43"/>
      <c r="CV143" s="43"/>
      <c r="CW143" s="43"/>
      <c r="CX143" s="43"/>
      <c r="CY143" s="43"/>
      <c r="CZ143" s="43"/>
      <c r="DA143" s="43"/>
      <c r="DB143" s="43"/>
      <c r="DC143" s="43"/>
      <c r="DD143" s="43"/>
      <c r="DE143" s="43"/>
      <c r="DF143" s="43"/>
      <c r="DG143" s="43"/>
      <c r="DH143" s="43"/>
      <c r="DI143" s="43"/>
      <c r="DJ143" s="43"/>
      <c r="DK143" s="43"/>
      <c r="DL143" s="43"/>
      <c r="DM143" s="43"/>
      <c r="DN143" s="43"/>
      <c r="DO143" s="43"/>
      <c r="DP143" s="43"/>
      <c r="DQ143" s="43"/>
      <c r="DR143" s="43"/>
      <c r="DS143" s="43"/>
      <c r="DT143" s="43"/>
      <c r="DU143" s="43"/>
      <c r="DV143" s="43"/>
      <c r="DW143" s="43"/>
      <c r="DX143" s="43"/>
      <c r="DY143" s="43"/>
      <c r="DZ143" s="43"/>
      <c r="EA143" s="43"/>
      <c r="EB143" s="43"/>
      <c r="EC143" s="43"/>
      <c r="ED143" s="43"/>
      <c r="EE143" s="43"/>
      <c r="EF143" s="43"/>
      <c r="EG143" s="43"/>
      <c r="EH143" s="43"/>
      <c r="EI143" s="43"/>
      <c r="EJ143" s="43"/>
    </row>
    <row r="144" spans="1:140" s="44" customFormat="1" ht="12" customHeight="1" x14ac:dyDescent="0.25">
      <c r="A144" s="144"/>
      <c r="B144" s="147"/>
      <c r="C144" s="142"/>
      <c r="D144" s="97"/>
      <c r="E144" s="157"/>
      <c r="F144" s="160"/>
      <c r="G144" s="161"/>
      <c r="H144" s="45"/>
      <c r="I144" s="47"/>
      <c r="J144" s="47"/>
      <c r="K144" s="47"/>
      <c r="L144" s="47"/>
      <c r="M144" s="47"/>
      <c r="N144" s="47"/>
      <c r="O144" s="46"/>
      <c r="P144" s="34"/>
      <c r="Q144" s="104"/>
      <c r="R144" s="47"/>
      <c r="S144" s="47"/>
      <c r="T144" s="47"/>
      <c r="U144" s="47"/>
      <c r="V144" s="47"/>
      <c r="W144" s="47"/>
      <c r="X144" s="61"/>
      <c r="Y144" s="61"/>
      <c r="Z144" s="122"/>
      <c r="AA144" s="61"/>
      <c r="AB144" s="61"/>
      <c r="AC144" s="61"/>
      <c r="AD144" s="61"/>
      <c r="AE144" s="61"/>
      <c r="AF144" s="61"/>
      <c r="AG144" s="61"/>
      <c r="AH144" s="61"/>
      <c r="AI144" s="61"/>
      <c r="AJ144" s="61"/>
      <c r="AK144" s="61"/>
      <c r="AL144" s="61"/>
      <c r="AM144" s="61"/>
      <c r="AN144" s="61"/>
      <c r="AO144" s="61"/>
      <c r="AP144" s="61"/>
      <c r="AQ144" s="61"/>
      <c r="AR144" s="61"/>
      <c r="AS144" s="61"/>
      <c r="AT144" s="61"/>
      <c r="AU144" s="61"/>
      <c r="AV144" s="61"/>
      <c r="AW144" s="61"/>
      <c r="AX144" s="61"/>
      <c r="AY144" s="61"/>
      <c r="AZ144" s="61"/>
      <c r="BA144" s="61"/>
      <c r="BB144" s="61"/>
      <c r="BC144" s="61"/>
      <c r="BD144" s="61"/>
      <c r="BE144" s="43"/>
      <c r="BF144" s="43"/>
      <c r="BG144" s="43"/>
      <c r="BH144" s="43"/>
      <c r="BI144" s="43"/>
      <c r="BJ144" s="43"/>
      <c r="BK144" s="43"/>
      <c r="BL144" s="43"/>
      <c r="BM144" s="43"/>
      <c r="BN144" s="43"/>
      <c r="BO144" s="43"/>
      <c r="BP144" s="43"/>
      <c r="BQ144" s="43"/>
      <c r="BR144" s="43"/>
      <c r="BS144" s="43"/>
      <c r="BT144" s="43"/>
      <c r="BU144" s="43"/>
      <c r="BV144" s="43"/>
      <c r="BW144" s="43"/>
      <c r="BX144" s="43"/>
      <c r="BY144" s="43"/>
      <c r="BZ144" s="43"/>
      <c r="CA144" s="43"/>
      <c r="CB144" s="43"/>
      <c r="CC144" s="43"/>
      <c r="CD144" s="43"/>
      <c r="CE144" s="43"/>
      <c r="CF144" s="43"/>
      <c r="CG144" s="43"/>
      <c r="CH144" s="43"/>
      <c r="CI144" s="43"/>
      <c r="CJ144" s="43"/>
      <c r="CK144" s="43"/>
      <c r="CL144" s="43"/>
      <c r="CM144" s="43"/>
      <c r="CN144" s="43"/>
      <c r="CO144" s="43"/>
      <c r="CP144" s="43"/>
      <c r="CQ144" s="43"/>
      <c r="CR144" s="43"/>
      <c r="CS144" s="43"/>
      <c r="CT144" s="43"/>
      <c r="CU144" s="43"/>
      <c r="CV144" s="43"/>
      <c r="CW144" s="43"/>
      <c r="CX144" s="43"/>
      <c r="CY144" s="43"/>
      <c r="CZ144" s="43"/>
      <c r="DA144" s="43"/>
      <c r="DB144" s="43"/>
      <c r="DC144" s="43"/>
      <c r="DD144" s="43"/>
      <c r="DE144" s="43"/>
      <c r="DF144" s="43"/>
      <c r="DG144" s="43"/>
      <c r="DH144" s="43"/>
      <c r="DI144" s="43"/>
      <c r="DJ144" s="43"/>
      <c r="DK144" s="43"/>
      <c r="DL144" s="43"/>
      <c r="DM144" s="43"/>
      <c r="DN144" s="43"/>
      <c r="DO144" s="43"/>
      <c r="DP144" s="43"/>
      <c r="DQ144" s="43"/>
      <c r="DR144" s="43"/>
      <c r="DS144" s="43"/>
      <c r="DT144" s="43"/>
      <c r="DU144" s="43"/>
      <c r="DV144" s="43"/>
      <c r="DW144" s="43"/>
      <c r="DX144" s="43"/>
      <c r="DY144" s="43"/>
      <c r="DZ144" s="43"/>
      <c r="EA144" s="43"/>
      <c r="EB144" s="43"/>
      <c r="EC144" s="43"/>
      <c r="ED144" s="43"/>
      <c r="EE144" s="43"/>
      <c r="EF144" s="43"/>
      <c r="EG144" s="43"/>
      <c r="EH144" s="43"/>
      <c r="EI144" s="43"/>
      <c r="EJ144" s="43"/>
    </row>
    <row r="145" spans="1:140" s="44" customFormat="1" ht="12" customHeight="1" x14ac:dyDescent="0.3">
      <c r="A145" s="144"/>
      <c r="B145" s="147"/>
      <c r="C145" s="48" t="str">
        <f>IF(B143="HYBRID",MOVIMENTOS!$P$8,"")</f>
        <v/>
      </c>
      <c r="D145" s="97"/>
      <c r="E145" s="58" t="s">
        <v>1170</v>
      </c>
      <c r="F145" s="32"/>
      <c r="G145" s="33"/>
      <c r="H145" s="58">
        <f t="shared" ref="H145:H208" si="402">IF(OR(IFERROR(AC145,TRUE)=TRUE,IFERROR(AK145,TRUE)=TRUE)=TRUE,0,IF(AC145=0,AK145,AC145))</f>
        <v>0</v>
      </c>
      <c r="I145" s="58">
        <f t="shared" ref="I145:I176" si="403">IF(OR(IFERROR(AD145,TRUE)=TRUE,IFERROR(AL145,TRUE)=TRUE)=TRUE,0,IF(AD145=0,AL145,AD145))</f>
        <v>0</v>
      </c>
      <c r="J145" s="58">
        <f t="shared" ref="J145:J208" si="404">IF(OR(IFERROR(AE145,TRUE)=TRUE,IFERROR(AM145,TRUE)=TRUE)=TRUE,0,IF(AE145=0,AM145,AE145))</f>
        <v>0</v>
      </c>
      <c r="K145" s="58">
        <f t="shared" ref="K145:K208" si="405">IF(OR(IFERROR(AF145,TRUE)=TRUE,IFERROR(AN145,TRUE)=TRUE)=TRUE,0,IF(AF145=0,AN145,AF145))</f>
        <v>0</v>
      </c>
      <c r="L145" s="58">
        <f t="shared" ref="L145:L208" si="406">IF(OR(IFERROR(AG145,TRUE)=TRUE,IFERROR(AO145,TRUE)=TRUE)=TRUE,0,IF(AG145=0,AO145,AG145))</f>
        <v>0</v>
      </c>
      <c r="M145" s="58">
        <f t="shared" ref="M145:M208" si="407">IF(OR(IFERROR(AH145,TRUE)=TRUE,IFERROR(AP145,TRUE)=TRUE)=TRUE,0,IF(AH145=0,AP145,AH145))</f>
        <v>0</v>
      </c>
      <c r="N145" s="58">
        <f t="shared" ref="N145:N208" si="408">IF(OR(IFERROR(AI145,TRUE)=TRUE,IFERROR(AQ145,TRUE)=TRUE)=TRUE,0,IF(AI145=0,AQ145,AI145))</f>
        <v>0</v>
      </c>
      <c r="O145" s="58">
        <f t="shared" ref="O145:O208" si="409">IF(OR(IFERROR(AJ145,TRUE)=TRUE,IFERROR(AR145,TRUE)=TRUE)=TRUE,0,IF(AJ145=0,AR145,AJ145))</f>
        <v>0</v>
      </c>
      <c r="P145" s="34">
        <f t="shared" ref="P145" si="410">SUM(H145:O145)</f>
        <v>0</v>
      </c>
      <c r="Q145" s="34" t="str">
        <f t="shared" ref="Q145:Q176" si="411">C145</f>
        <v/>
      </c>
      <c r="R145" s="34">
        <f>IF(R144=MOVIMENTOS!$A$53,MOVIMENTOS!$A$54,IF(R144=MOVIMENTOS!$B$53,MOVIMENTOS!$B$54,IF(R144=MOVIMENTOS!$C$53,MOVIMENTOS!$C$54,IF(R144=MOVIMENTOS!$D$53,MOVIMENTOS!$D$54,IF(R144=MOVIMENTOS!$E$53,MOVIMENTOS!$E$54,IF(R144=MOVIMENTOS!$F$53,MOVIMENTOS!$F$54,IF(R144=MOVIMENTOS!$G$53,MOVIMENTOS!$G$54,IF(R144=MOVIMENTOS!$I$53,MOVIMENTOS!$I$54,IF(R144=MOVIMENTOS!$J$53,MOVIMENTOS!$J$54,IF(R144=MOVIMENTOS!$K$53,MOVIMENTOS!$K$54,IF(R144=MOVIMENTOS!$L$53,MOVIMENTOS!$L$54,IF(R144=MOVIMENTOS!$M$53,MOVIMENTOS!$M$54,IF(R144=MOVIMENTOS!$N$53,MOVIMENTOS!$N$54,IF(R144=MOVIMENTOS!$O$53,MOVIMENTOS!$O$54,IF(R144=MOVIMENTOS!$P$53,MOVIMENTOS!$P$54,IF(R144=MOVIMENTOS!$Q$53,MOVIMENTOS!$Q$54,IF(R144=MOVIMENTOS!$R$53,MOVIMENTOS!$R$54,IF(R144=MOVIMENTOS!$S$53,MOVIMENTOS!$S$54,IF(R144=MOVIMENTOS!$T$53,MOVIMENTOS!$T$54,0)))))))))))))))))))</f>
        <v>0</v>
      </c>
      <c r="S145" s="34">
        <f>IF(S144=MOVIMENTOS!$A$53,MOVIMENTOS!$A$54,IF(S144=MOVIMENTOS!$B$53,MOVIMENTOS!$B$54,IF(S144=MOVIMENTOS!$C$53,MOVIMENTOS!$C$54,IF(S144=MOVIMENTOS!$D$53,MOVIMENTOS!$D$54,IF(S144=MOVIMENTOS!$E$53,MOVIMENTOS!$E$54,IF(S144=MOVIMENTOS!$F$53,MOVIMENTOS!$F$54,IF(S144=MOVIMENTOS!$G$53,MOVIMENTOS!$G$54,IF(S144=MOVIMENTOS!$I$53,MOVIMENTOS!$I$54,IF(S144=MOVIMENTOS!$J$53,MOVIMENTOS!$J$54,IF(S144=MOVIMENTOS!$K$53,MOVIMENTOS!$K$54,IF(S144=MOVIMENTOS!$L$53,MOVIMENTOS!$L$54,IF(S144=MOVIMENTOS!$M$53,MOVIMENTOS!$M$54,IF(S144=MOVIMENTOS!$N$53,MOVIMENTOS!$N$54,IF(S144=MOVIMENTOS!$O$53,MOVIMENTOS!$O$54,IF(S144=MOVIMENTOS!$P$53,MOVIMENTOS!$P$54,IF(S144=MOVIMENTOS!$Q$53,MOVIMENTOS!$Q$54,IF(S144=MOVIMENTOS!$R$53,MOVIMENTOS!$R$54,IF(S144=MOVIMENTOS!$S$53,MOVIMENTOS!$S$54,IF(S144=MOVIMENTOS!$T$53,MOVIMENTOS!$T$54,0)))))))))))))))))))</f>
        <v>0</v>
      </c>
      <c r="T145" s="34">
        <f>IF(T144=MOVIMENTOS!$A$53,MOVIMENTOS!$A$54,IF(T144=MOVIMENTOS!$B$53,MOVIMENTOS!$B$54,IF(T144=MOVIMENTOS!$C$53,MOVIMENTOS!$C$54,IF(T144=MOVIMENTOS!$D$53,MOVIMENTOS!$D$54,IF(T144=MOVIMENTOS!$E$53,MOVIMENTOS!$E$54,IF(T144=MOVIMENTOS!$F$53,MOVIMENTOS!$F$54,IF(T144=MOVIMENTOS!$G$53,MOVIMENTOS!$G$54,IF(T144=MOVIMENTOS!$I$53,MOVIMENTOS!$I$54,IF(T144=MOVIMENTOS!$J$53,MOVIMENTOS!$J$54,IF(T144=MOVIMENTOS!$K$53,MOVIMENTOS!$K$54,IF(T144=MOVIMENTOS!$L$53,MOVIMENTOS!$L$54,IF(T144=MOVIMENTOS!$M$53,MOVIMENTOS!$M$54,IF(T144=MOVIMENTOS!$N$53,MOVIMENTOS!$N$54,IF(T144=MOVIMENTOS!$O$53,MOVIMENTOS!$O$54,IF(T144=MOVIMENTOS!$P$53,MOVIMENTOS!$P$54,IF(T144=MOVIMENTOS!$Q$53,MOVIMENTOS!$Q$54,IF(T144=MOVIMENTOS!$R$53,MOVIMENTOS!$R$54,IF(T144=MOVIMENTOS!$S$53,MOVIMENTOS!$S$54,IF(T144=MOVIMENTOS!$T$53,MOVIMENTOS!$T$54,0)))))))))))))))))))</f>
        <v>0</v>
      </c>
      <c r="U145" s="34">
        <f>IF(U144=MOVIMENTOS!$A$53,MOVIMENTOS!$A$54,IF(U144=MOVIMENTOS!$B$53,MOVIMENTOS!$B$54,IF(U144=MOVIMENTOS!$C$53,MOVIMENTOS!$C$54,IF(U144=MOVIMENTOS!$D$53,MOVIMENTOS!$D$54,IF(U144=MOVIMENTOS!$E$53,MOVIMENTOS!$E$54,IF(U144=MOVIMENTOS!$F$53,MOVIMENTOS!$F$54,IF(U144=MOVIMENTOS!$G$53,MOVIMENTOS!$G$54,IF(U144=MOVIMENTOS!$I$53,MOVIMENTOS!$I$54,IF(U144=MOVIMENTOS!$J$53,MOVIMENTOS!$J$54,IF(U144=MOVIMENTOS!$K$53,MOVIMENTOS!$K$54,IF(U144=MOVIMENTOS!$L$53,MOVIMENTOS!$L$54,IF(U144=MOVIMENTOS!$M$53,MOVIMENTOS!$M$54,IF(U144=MOVIMENTOS!$N$53,MOVIMENTOS!$N$54,IF(U144=MOVIMENTOS!$O$53,MOVIMENTOS!$O$54,IF(U144=MOVIMENTOS!$P$53,MOVIMENTOS!$P$54,IF(U144=MOVIMENTOS!$Q$53,MOVIMENTOS!$Q$54,IF(U144=MOVIMENTOS!$R$53,MOVIMENTOS!$R$54,IF(U144=MOVIMENTOS!$S$53,MOVIMENTOS!$S$54,IF(U144=MOVIMENTOS!$T$53,MOVIMENTOS!$T$54,0)))))))))))))))))))</f>
        <v>0</v>
      </c>
      <c r="V145" s="34">
        <f>IF(V144=MOVIMENTOS!$A$53,MOVIMENTOS!$A$54,IF(V144=MOVIMENTOS!$B$53,MOVIMENTOS!$B$54,IF(V144=MOVIMENTOS!$C$53,MOVIMENTOS!$C$54,IF(V144=MOVIMENTOS!$D$53,MOVIMENTOS!$D$54,IF(V144=MOVIMENTOS!$E$53,MOVIMENTOS!$E$54,IF(V144=MOVIMENTOS!$F$53,MOVIMENTOS!$F$54,IF(V144=MOVIMENTOS!$G$53,MOVIMENTOS!$G$54,IF(V144=MOVIMENTOS!$I$53,MOVIMENTOS!$I$54,IF(V144=MOVIMENTOS!$J$53,MOVIMENTOS!$J$54,IF(V144=MOVIMENTOS!$K$53,MOVIMENTOS!$K$54,IF(V144=MOVIMENTOS!$L$53,MOVIMENTOS!$L$54,IF(V144=MOVIMENTOS!$M$53,MOVIMENTOS!$M$54,IF(V144=MOVIMENTOS!$N$53,MOVIMENTOS!$N$54,IF(V144=MOVIMENTOS!$O$53,MOVIMENTOS!$O$54,IF(V144=MOVIMENTOS!$P$53,MOVIMENTOS!$P$54,IF(V144=MOVIMENTOS!$Q$53,MOVIMENTOS!$Q$54,IF(V144=MOVIMENTOS!$R$53,MOVIMENTOS!$R$54,IF(V144=MOVIMENTOS!$S$53,MOVIMENTOS!$S$54,IF(V144=MOVIMENTOS!$T$53,MOVIMENTOS!$T$54,0)))))))))))))))))))</f>
        <v>0</v>
      </c>
      <c r="W145" s="34">
        <f>IF(W144=MOVIMENTOS!$A$53,MOVIMENTOS!$A$54,IF(W144=MOVIMENTOS!$B$53,MOVIMENTOS!$B$54,IF(W144=MOVIMENTOS!$C$53,MOVIMENTOS!$C$54,IF(W144=MOVIMENTOS!$D$53,MOVIMENTOS!$D$54,IF(W144=MOVIMENTOS!$E$53,MOVIMENTOS!$E$54,IF(W144=MOVIMENTOS!$F$53,MOVIMENTOS!$F$54,IF(W144=MOVIMENTOS!$G$53,MOVIMENTOS!$G$54,IF(W144=MOVIMENTOS!$I$53,MOVIMENTOS!$I$54,IF(W144=MOVIMENTOS!$J$53,MOVIMENTOS!$J$54,IF(W144=MOVIMENTOS!$K$53,MOVIMENTOS!$K$54,IF(W144=MOVIMENTOS!$L$53,MOVIMENTOS!$L$54,IF(W144=MOVIMENTOS!$M$53,MOVIMENTOS!$M$54,IF(W144=MOVIMENTOS!$N$53,MOVIMENTOS!$N$54,IF(W144=MOVIMENTOS!$O$53,MOVIMENTOS!$O$54,IF(W144=MOVIMENTOS!$P$53,MOVIMENTOS!$P$54,IF(W144=MOVIMENTOS!$Q$53,MOVIMENTOS!$Q$54,IF(W144=MOVIMENTOS!$R$53,MOVIMENTOS!$R$54,IF(W144=MOVIMENTOS!$S$53,MOVIMENTOS!$S$54,IF(W144=MOVIMENTOS!$T$53,MOVIMENTOS!$T$54,0)))))))))))))))))))</f>
        <v>0</v>
      </c>
      <c r="X145" s="91">
        <f>IF(X144=MOVIMENTOS!$A$53,MOVIMENTOS!$A$54,IF(X144=MOVIMENTOS!$B$53,MOVIMENTOS!$B$54,IF(X144=MOVIMENTOS!$C$53,MOVIMENTOS!$C$54,IF(X144=MOVIMENTOS!$D$53,MOVIMENTOS!$D$54,IF(X144=MOVIMENTOS!$E$53,MOVIMENTOS!$E$54,IF(X144=MOVIMENTOS!$F$53,MOVIMENTOS!$F$54,IF(X144=MOVIMENTOS!$G$53,MOVIMENTOS!$G$54,IF(X144=MOVIMENTOS!$I$53,MOVIMENTOS!$I$54,IF(X144=MOVIMENTOS!$J$53,MOVIMENTOS!$J$54,IF(X144=MOVIMENTOS!$K$53,MOVIMENTOS!$K$54,IF(X144=MOVIMENTOS!$L$53,MOVIMENTOS!$L$54,IF(X144=MOVIMENTOS!$M$53,MOVIMENTOS!$M$54,IF(X144=MOVIMENTOS!$N$53,MOVIMENTOS!$N$54,IF(X144=MOVIMENTOS!$O$53,MOVIMENTOS!$O$54,IF(X144=MOVIMENTOS!$P$53,MOVIMENTOS!$P$54,IF(X144=MOVIMENTOS!$Q$53,MOVIMENTOS!$Q$54,IF(X144=MOVIMENTOS!$R$53,MOVIMENTOS!$R$54,IF(X144=MOVIMENTOS!$S$53,MOVIMENTOS!$S$54,IF(X144=MOVIMENTOS!$T$53,MOVIMENTOS!$T$54,0)))))))))))))))))))</f>
        <v>0</v>
      </c>
      <c r="Y145" s="71">
        <f t="shared" ref="Y145" si="412">P145+X145+SUM(F148:W148)</f>
        <v>0</v>
      </c>
      <c r="Z145" s="122"/>
      <c r="AA145" s="69"/>
      <c r="AB145" s="61"/>
      <c r="AC145" s="62">
        <f>IF(B143="HYBRID",HLOOKUP(H144,MOVIMENTOS!$A$38:$AQ$39,2,0),0)</f>
        <v>0</v>
      </c>
      <c r="AD145" s="62">
        <f>IF(B143="HYBRID",HLOOKUP(I144,MOVIMENTOS!$A$38:$AQ$39,2,0),0)</f>
        <v>0</v>
      </c>
      <c r="AE145" s="62">
        <f>IF(B143="HYBRID",HLOOKUP(J144,MOVIMENTOS!$A$38:$AQ$39,2,0),0)</f>
        <v>0</v>
      </c>
      <c r="AF145" s="62">
        <f>IF(B143="HYBRID",HLOOKUP(K144,MOVIMENTOS!$A$38:$AQ$39,2,0),0)</f>
        <v>0</v>
      </c>
      <c r="AG145" s="62">
        <f>IF(B143="HYBRID",HLOOKUP(L144,MOVIMENTOS!$A$38:$AQ$39,2,0),0)</f>
        <v>0</v>
      </c>
      <c r="AH145" s="62">
        <f>IF(B143="HYBRID",HLOOKUP(M144,MOVIMENTOS!$A$38:$AQ$39,2,0),0)</f>
        <v>0</v>
      </c>
      <c r="AI145" s="62">
        <f>IF(B143="HYBRID",HLOOKUP(N144,MOVIMENTOS!$A$38:$AQ$39,2,0),0)</f>
        <v>0</v>
      </c>
      <c r="AJ145" s="62">
        <f>IF(B143="HYBRID",HLOOKUP(O144,MOVIMENTOS!$A$38:$AQ$39,2,0),0)</f>
        <v>0</v>
      </c>
      <c r="AK145" s="63">
        <f>IF(B143="TRE",HLOOKUP(H144,MOVIMENTOS!$A$57:$K$60,VLOOKUP($C$4,MOVIMENTOS!$A$63:$B$65,2,0),TRUE),0)</f>
        <v>0</v>
      </c>
      <c r="AL145" s="63">
        <f>IF(B143="TRE",HLOOKUP(I144,MOVIMENTOS!$A$57:$K$60,VLOOKUP($C$4,MOVIMENTOS!$A$63:$B$65,2,0),TRUE),0)</f>
        <v>0</v>
      </c>
      <c r="AM145" s="63">
        <f>IF(B143="TRE",HLOOKUP(J144,MOVIMENTOS!$A$57:$K$60,VLOOKUP($C$4,MOVIMENTOS!$A$63:$B$65,2,0),TRUE),0)</f>
        <v>0</v>
      </c>
      <c r="AN145" s="63">
        <f>IF(B143="TRE",HLOOKUP(K144,MOVIMENTOS!$A$57:$K$60,VLOOKUP($C$4,MOVIMENTOS!$A$63:$B$65,2,0),TRUE),0)</f>
        <v>0</v>
      </c>
      <c r="AO145" s="63">
        <f>IF(B143="TRE",HLOOKUP(N144,MOVIMENTOS!$A$57:$K$60,VLOOKUP($C$4,MOVIMENTOS!$A$63:$B$65,2,0),TRUE),0)</f>
        <v>0</v>
      </c>
      <c r="AP145" s="63">
        <f>IF(B143="TRE",HLOOKUP(O144,MOVIMENTOS!$A$57:$K$60,VLOOKUP($C$4,MOVIMENTOS!$A$63:$B$65,2,0),TRUE),0)</f>
        <v>0</v>
      </c>
      <c r="AQ145" s="63">
        <f>IF(C143="TRE",HLOOKUP(Q144,MOVIMENTOS!$A$57:$K$60,VLOOKUP($C$4,MOVIMENTOS!$A$63:$B$65,2,0),TRUE),0)</f>
        <v>0</v>
      </c>
      <c r="AR145" s="63">
        <f>IF(D143="TRE",HLOOKUP(R144,MOVIMENTOS!$A$57:$K$60,VLOOKUP($C$4,MOVIMENTOS!$A$63:$B$65,2,0),TRUE),0)</f>
        <v>0</v>
      </c>
      <c r="AS145" s="72" t="s">
        <v>1592</v>
      </c>
      <c r="AT145" s="61"/>
      <c r="AU145" s="61"/>
      <c r="AV145" s="61"/>
      <c r="AW145" s="61"/>
      <c r="AX145" s="61"/>
      <c r="AY145" s="61"/>
      <c r="AZ145" s="61"/>
      <c r="BA145" s="61"/>
      <c r="BB145" s="61"/>
      <c r="BC145" s="61"/>
      <c r="BD145" s="61"/>
      <c r="BE145" s="43"/>
      <c r="BF145" s="43"/>
      <c r="BG145" s="43"/>
      <c r="BH145" s="43"/>
      <c r="BI145" s="43"/>
      <c r="BJ145" s="43"/>
      <c r="BK145" s="43"/>
      <c r="BL145" s="43"/>
      <c r="BM145" s="43"/>
      <c r="BN145" s="43"/>
      <c r="BO145" s="43"/>
      <c r="BP145" s="43"/>
      <c r="BQ145" s="43"/>
      <c r="BR145" s="43"/>
      <c r="BS145" s="43"/>
      <c r="BT145" s="43"/>
      <c r="BU145" s="43"/>
      <c r="BV145" s="43"/>
      <c r="BW145" s="43"/>
      <c r="BX145" s="43"/>
      <c r="BY145" s="43"/>
      <c r="BZ145" s="43"/>
      <c r="CA145" s="43"/>
      <c r="CB145" s="43"/>
      <c r="CC145" s="43"/>
      <c r="CD145" s="43"/>
      <c r="CE145" s="43"/>
      <c r="CF145" s="43"/>
      <c r="CG145" s="43"/>
      <c r="CH145" s="43"/>
      <c r="CI145" s="43"/>
      <c r="CJ145" s="43"/>
      <c r="CK145" s="43"/>
      <c r="CL145" s="43"/>
      <c r="CM145" s="43"/>
      <c r="CN145" s="43"/>
      <c r="CO145" s="43"/>
      <c r="CP145" s="43"/>
      <c r="CQ145" s="43"/>
      <c r="CR145" s="43"/>
      <c r="CS145" s="43"/>
      <c r="CT145" s="43"/>
      <c r="CU145" s="43"/>
      <c r="CV145" s="43"/>
      <c r="CW145" s="43"/>
      <c r="CX145" s="43"/>
      <c r="CY145" s="43"/>
      <c r="CZ145" s="43"/>
      <c r="DA145" s="43"/>
      <c r="DB145" s="43"/>
      <c r="DC145" s="43"/>
      <c r="DD145" s="43"/>
      <c r="DE145" s="43"/>
      <c r="DF145" s="43"/>
      <c r="DG145" s="43"/>
      <c r="DH145" s="43"/>
      <c r="DI145" s="43"/>
      <c r="DJ145" s="43"/>
      <c r="DK145" s="43"/>
      <c r="DL145" s="43"/>
      <c r="DM145" s="43"/>
      <c r="DN145" s="43"/>
      <c r="DO145" s="43"/>
      <c r="DP145" s="43"/>
      <c r="DQ145" s="43"/>
      <c r="DR145" s="43"/>
      <c r="DS145" s="43"/>
      <c r="DT145" s="43"/>
      <c r="DU145" s="43"/>
      <c r="DV145" s="43"/>
      <c r="DW145" s="43"/>
      <c r="DX145" s="43"/>
      <c r="DY145" s="43"/>
      <c r="DZ145" s="43"/>
      <c r="EA145" s="43"/>
      <c r="EB145" s="43"/>
      <c r="EC145" s="43"/>
      <c r="ED145" s="43"/>
      <c r="EE145" s="43"/>
      <c r="EF145" s="43"/>
      <c r="EG145" s="43"/>
      <c r="EH145" s="43"/>
      <c r="EI145" s="43"/>
      <c r="EJ145" s="43"/>
    </row>
    <row r="146" spans="1:140" s="44" customFormat="1" ht="24" customHeight="1" x14ac:dyDescent="0.25">
      <c r="A146" s="144"/>
      <c r="B146" s="147"/>
      <c r="C146" s="43" t="str">
        <f t="shared" ref="C146:C177" si="413">IF($C$4="Duet","Faturização",IF($C$4="Duet Mix","Faturização",IF($C$4="team","Faturização",IF($C$4="Combi","Faturização",""))))</f>
        <v/>
      </c>
      <c r="D146" s="97"/>
      <c r="E146" s="58" t="str">
        <f t="shared" ref="E146" si="414">IF(AND(C146="Faturização",B143="Hybrid"),"Faturização","")</f>
        <v/>
      </c>
      <c r="F146" s="149" t="s">
        <v>1617</v>
      </c>
      <c r="G146" s="150"/>
      <c r="H146" s="74"/>
      <c r="I146" s="75"/>
      <c r="J146" s="75"/>
      <c r="K146" s="75"/>
      <c r="L146" s="75"/>
      <c r="M146" s="75"/>
      <c r="N146" s="75"/>
      <c r="O146" s="76"/>
      <c r="P146" s="61">
        <f t="shared" ref="P146" si="415">(H145*H146)+(I145*I146)+(J145*J146)+(K145*K146)+(L145*L146)+(M145*M146)+(N145*N146)+(O145*O146)</f>
        <v>0</v>
      </c>
      <c r="Q146" s="61"/>
      <c r="R146" s="43"/>
      <c r="S146" s="43"/>
      <c r="T146" s="43"/>
      <c r="U146" s="43"/>
      <c r="V146" s="43"/>
      <c r="W146" s="43"/>
      <c r="X146" s="70">
        <f t="shared" ref="X146" si="416">(R145*R146)+(S145*S146)+(T145*T146)+(U145*U146)+(V145*V146)+(W145*W146)</f>
        <v>0</v>
      </c>
      <c r="Y146" s="70">
        <f t="shared" ref="Y146" si="417">F145+G145+P146+X146+SUM(F149:W149)</f>
        <v>0</v>
      </c>
      <c r="Z146" s="122"/>
      <c r="AA146" s="61"/>
      <c r="AB146" s="61"/>
      <c r="AC146" s="62"/>
      <c r="AD146" s="62"/>
      <c r="AE146" s="62"/>
      <c r="AF146" s="62"/>
      <c r="AG146" s="62"/>
      <c r="AH146" s="62"/>
      <c r="AI146" s="62"/>
      <c r="AJ146" s="62"/>
      <c r="AK146" s="63"/>
      <c r="AL146" s="63"/>
      <c r="AM146" s="63"/>
      <c r="AN146" s="63"/>
      <c r="AO146" s="63"/>
      <c r="AP146" s="63"/>
      <c r="AQ146" s="63"/>
      <c r="AR146" s="63"/>
      <c r="AS146" s="70" t="s">
        <v>1593</v>
      </c>
      <c r="AT146" s="61"/>
      <c r="AU146" s="61"/>
      <c r="AV146" s="61"/>
      <c r="AW146" s="61"/>
      <c r="AX146" s="61"/>
      <c r="AY146" s="61"/>
      <c r="AZ146" s="61"/>
      <c r="BA146" s="61"/>
      <c r="BB146" s="61"/>
      <c r="BC146" s="61"/>
      <c r="BD146" s="61"/>
      <c r="BE146" s="43"/>
      <c r="BF146" s="43"/>
      <c r="BG146" s="43"/>
      <c r="BH146" s="43"/>
      <c r="BI146" s="43"/>
      <c r="BJ146" s="43"/>
      <c r="BK146" s="43"/>
      <c r="BL146" s="43"/>
      <c r="BM146" s="43"/>
      <c r="BN146" s="43"/>
      <c r="BO146" s="43"/>
      <c r="BP146" s="43"/>
      <c r="BQ146" s="43"/>
      <c r="BR146" s="43"/>
      <c r="BS146" s="43"/>
      <c r="BT146" s="43"/>
      <c r="BU146" s="43"/>
      <c r="BV146" s="43"/>
      <c r="BW146" s="43"/>
      <c r="BX146" s="43"/>
      <c r="BY146" s="43"/>
      <c r="BZ146" s="43"/>
      <c r="CA146" s="43"/>
      <c r="CB146" s="43"/>
      <c r="CC146" s="43"/>
      <c r="CD146" s="43"/>
      <c r="CE146" s="43"/>
      <c r="CF146" s="43"/>
      <c r="CG146" s="43"/>
      <c r="CH146" s="43"/>
      <c r="CI146" s="43"/>
      <c r="CJ146" s="43"/>
      <c r="CK146" s="43"/>
      <c r="CL146" s="43"/>
      <c r="CM146" s="43"/>
      <c r="CN146" s="43"/>
      <c r="CO146" s="43"/>
      <c r="CP146" s="43"/>
      <c r="CQ146" s="43"/>
      <c r="CR146" s="43"/>
      <c r="CS146" s="43"/>
      <c r="CT146" s="43"/>
      <c r="CU146" s="43"/>
      <c r="CV146" s="43"/>
      <c r="CW146" s="43"/>
      <c r="CX146" s="43"/>
      <c r="CY146" s="43"/>
      <c r="CZ146" s="43"/>
      <c r="DA146" s="43"/>
      <c r="DB146" s="43"/>
      <c r="DC146" s="43"/>
      <c r="DD146" s="43"/>
      <c r="DE146" s="43"/>
      <c r="DF146" s="43"/>
      <c r="DG146" s="43"/>
      <c r="DH146" s="43"/>
      <c r="DI146" s="43"/>
      <c r="DJ146" s="43"/>
      <c r="DK146" s="43"/>
      <c r="DL146" s="43"/>
      <c r="DM146" s="43"/>
      <c r="DN146" s="43"/>
      <c r="DO146" s="43"/>
      <c r="DP146" s="43"/>
      <c r="DQ146" s="43"/>
      <c r="DR146" s="43"/>
      <c r="DS146" s="43"/>
      <c r="DT146" s="43"/>
      <c r="DU146" s="43"/>
      <c r="DV146" s="43"/>
      <c r="DW146" s="43"/>
      <c r="DX146" s="43"/>
      <c r="DY146" s="43"/>
      <c r="DZ146" s="43"/>
      <c r="EA146" s="43"/>
      <c r="EB146" s="43"/>
      <c r="EC146" s="43"/>
      <c r="ED146" s="43"/>
      <c r="EE146" s="43"/>
      <c r="EF146" s="43"/>
      <c r="EG146" s="43"/>
      <c r="EH146" s="43"/>
      <c r="EI146" s="43"/>
      <c r="EJ146" s="43"/>
    </row>
    <row r="147" spans="1:140" s="44" customFormat="1" ht="12" customHeight="1" x14ac:dyDescent="0.25">
      <c r="A147" s="144"/>
      <c r="B147" s="147"/>
      <c r="C147" s="87" t="str">
        <f t="shared" ref="C147" si="418">IF(AND($B143="ACROB",$C$4="EQUIPA"),"ACROB_B",IF(AND($B143="ACROB",$C$4="combinado"),"ACROB_B",""))</f>
        <v/>
      </c>
      <c r="D147" s="97"/>
      <c r="E147" s="54" t="s">
        <v>66</v>
      </c>
      <c r="F147" s="85"/>
      <c r="G147" s="86" t="str">
        <f t="shared" ref="G147:G178" si="419">IF(C148="ACROB_C","ACRO-PAIR","")</f>
        <v/>
      </c>
      <c r="H147" s="78"/>
      <c r="I147" s="49"/>
      <c r="J147" s="49"/>
      <c r="K147" s="49"/>
      <c r="L147" s="49"/>
      <c r="M147" s="49"/>
      <c r="N147" s="49"/>
      <c r="O147" s="79"/>
      <c r="P147" s="49"/>
      <c r="Q147" s="49"/>
      <c r="R147" s="80"/>
      <c r="S147" s="80"/>
      <c r="T147" s="80"/>
      <c r="U147" s="80"/>
      <c r="V147" s="80"/>
      <c r="W147" s="77"/>
      <c r="X147" s="49"/>
      <c r="Y147" s="49"/>
      <c r="Z147" s="122"/>
      <c r="AA147" s="61"/>
      <c r="AB147" s="61"/>
      <c r="AC147" s="61"/>
      <c r="AD147" s="61"/>
      <c r="AE147" s="61"/>
      <c r="AF147" s="61"/>
      <c r="AG147" s="61"/>
      <c r="AH147" s="61"/>
      <c r="AI147" s="61"/>
      <c r="AJ147" s="61"/>
      <c r="AK147" s="61"/>
      <c r="AL147" s="61"/>
      <c r="AM147" s="61"/>
      <c r="AN147" s="61"/>
      <c r="AO147" s="61"/>
      <c r="AP147" s="61"/>
      <c r="AQ147" s="61"/>
      <c r="AR147" s="61"/>
      <c r="AS147" s="61"/>
      <c r="AT147" s="61"/>
      <c r="AU147" s="61"/>
      <c r="AV147" s="61"/>
      <c r="AW147" s="61"/>
      <c r="AX147" s="61"/>
      <c r="AY147" s="61"/>
      <c r="AZ147" s="61"/>
      <c r="BA147" s="61"/>
      <c r="BB147" s="61"/>
      <c r="BC147" s="61"/>
      <c r="BD147" s="61"/>
      <c r="BE147" s="43"/>
      <c r="BF147" s="43"/>
      <c r="BG147" s="43"/>
      <c r="BH147" s="43"/>
      <c r="BI147" s="43"/>
      <c r="BJ147" s="43"/>
      <c r="BK147" s="43"/>
      <c r="BL147" s="43"/>
      <c r="BM147" s="43"/>
      <c r="BN147" s="43"/>
      <c r="BO147" s="43"/>
      <c r="BP147" s="43"/>
      <c r="BQ147" s="43"/>
      <c r="BR147" s="43"/>
      <c r="BS147" s="43"/>
      <c r="BT147" s="43"/>
      <c r="BU147" s="43"/>
      <c r="BV147" s="43"/>
      <c r="BW147" s="43"/>
      <c r="BX147" s="43"/>
      <c r="BY147" s="43"/>
      <c r="BZ147" s="43"/>
      <c r="CA147" s="43"/>
      <c r="CB147" s="43"/>
      <c r="CC147" s="43"/>
      <c r="CD147" s="43"/>
      <c r="CE147" s="43"/>
      <c r="CF147" s="43"/>
      <c r="CG147" s="43"/>
      <c r="CH147" s="43"/>
      <c r="CI147" s="43"/>
      <c r="CJ147" s="43"/>
      <c r="CK147" s="43"/>
      <c r="CL147" s="43"/>
      <c r="CM147" s="43"/>
      <c r="CN147" s="43"/>
      <c r="CO147" s="43"/>
      <c r="CP147" s="43"/>
      <c r="CQ147" s="43"/>
      <c r="CR147" s="43"/>
      <c r="CS147" s="43"/>
      <c r="CT147" s="43"/>
      <c r="CU147" s="43"/>
      <c r="CV147" s="43"/>
      <c r="CW147" s="43"/>
      <c r="CX147" s="43"/>
      <c r="CY147" s="43"/>
      <c r="CZ147" s="43"/>
      <c r="DA147" s="43"/>
      <c r="DB147" s="43"/>
      <c r="DC147" s="43"/>
      <c r="DD147" s="43"/>
      <c r="DE147" s="43"/>
      <c r="DF147" s="43"/>
      <c r="DG147" s="43"/>
      <c r="DH147" s="43"/>
      <c r="DI147" s="43"/>
      <c r="DJ147" s="43"/>
      <c r="DK147" s="43"/>
      <c r="DL147" s="43"/>
      <c r="DM147" s="43"/>
      <c r="DN147" s="43"/>
      <c r="DO147" s="43"/>
      <c r="DP147" s="43"/>
      <c r="DQ147" s="43"/>
      <c r="DR147" s="43"/>
      <c r="DS147" s="43"/>
      <c r="DT147" s="43"/>
      <c r="DU147" s="43"/>
      <c r="DV147" s="43"/>
      <c r="DW147" s="43"/>
      <c r="DX147" s="43"/>
      <c r="DY147" s="43"/>
      <c r="DZ147" s="43"/>
      <c r="EA147" s="43"/>
      <c r="EB147" s="43"/>
      <c r="EC147" s="43"/>
      <c r="ED147" s="43"/>
      <c r="EE147" s="43"/>
      <c r="EF147" s="43"/>
      <c r="EG147" s="43"/>
      <c r="EH147" s="43"/>
      <c r="EI147" s="43"/>
      <c r="EJ147" s="43"/>
    </row>
    <row r="148" spans="1:140" s="44" customFormat="1" ht="12" customHeight="1" thickBot="1" x14ac:dyDescent="0.3">
      <c r="A148" s="145"/>
      <c r="B148" s="148"/>
      <c r="C148" s="88" t="str">
        <f t="shared" ref="C148" si="420">IF(AND(B143="ACROB",$C$5="DUETO"),"ACROB_C","")</f>
        <v/>
      </c>
      <c r="D148" s="98"/>
      <c r="E148" s="55" t="s">
        <v>1170</v>
      </c>
      <c r="F148" s="81"/>
      <c r="G148" s="82"/>
      <c r="H148" s="83"/>
      <c r="I148" s="50"/>
      <c r="J148" s="50"/>
      <c r="K148" s="50"/>
      <c r="L148" s="50"/>
      <c r="M148" s="50"/>
      <c r="N148" s="50"/>
      <c r="O148" s="84"/>
      <c r="P148" s="49"/>
      <c r="Q148" s="49"/>
      <c r="R148" s="50"/>
      <c r="S148" s="50"/>
      <c r="T148" s="50"/>
      <c r="U148" s="50"/>
      <c r="V148" s="50"/>
      <c r="W148" s="84"/>
      <c r="X148" s="50"/>
      <c r="Y148" s="50"/>
      <c r="Z148" s="123"/>
      <c r="AA148" s="61"/>
      <c r="AB148" s="61"/>
      <c r="AC148" s="61"/>
      <c r="AD148" s="61"/>
      <c r="AE148" s="61"/>
      <c r="AF148" s="61"/>
      <c r="AG148" s="61"/>
      <c r="AH148" s="61"/>
      <c r="AI148" s="61"/>
      <c r="AJ148" s="61"/>
      <c r="AK148" s="61"/>
      <c r="AL148" s="61"/>
      <c r="AM148" s="61"/>
      <c r="AN148" s="61"/>
      <c r="AO148" s="61"/>
      <c r="AP148" s="61"/>
      <c r="AQ148" s="61"/>
      <c r="AR148" s="61"/>
      <c r="AS148" s="61"/>
      <c r="AT148" s="61"/>
      <c r="AU148" s="61"/>
      <c r="AV148" s="61"/>
      <c r="AW148" s="61"/>
      <c r="AX148" s="61"/>
      <c r="AY148" s="61"/>
      <c r="AZ148" s="61"/>
      <c r="BA148" s="61"/>
      <c r="BB148" s="61"/>
      <c r="BC148" s="61"/>
      <c r="BD148" s="61"/>
      <c r="BE148" s="43"/>
      <c r="BF148" s="43"/>
      <c r="BG148" s="43"/>
      <c r="BH148" s="43"/>
      <c r="BI148" s="43"/>
      <c r="BJ148" s="43"/>
      <c r="BK148" s="43"/>
      <c r="BL148" s="43"/>
      <c r="BM148" s="43"/>
      <c r="BN148" s="43"/>
      <c r="BO148" s="43"/>
      <c r="BP148" s="43"/>
      <c r="BQ148" s="43"/>
      <c r="BR148" s="43"/>
      <c r="BS148" s="43"/>
      <c r="BT148" s="43"/>
      <c r="BU148" s="43"/>
      <c r="BV148" s="43"/>
      <c r="BW148" s="43"/>
      <c r="BX148" s="43"/>
      <c r="BY148" s="43"/>
      <c r="BZ148" s="43"/>
      <c r="CA148" s="43"/>
      <c r="CB148" s="43"/>
      <c r="CC148" s="43"/>
      <c r="CD148" s="43"/>
      <c r="CE148" s="43"/>
      <c r="CF148" s="43"/>
      <c r="CG148" s="43"/>
      <c r="CH148" s="43"/>
      <c r="CI148" s="43"/>
      <c r="CJ148" s="43"/>
      <c r="CK148" s="43"/>
      <c r="CL148" s="43"/>
      <c r="CM148" s="43"/>
      <c r="CN148" s="43"/>
      <c r="CO148" s="43"/>
      <c r="CP148" s="43"/>
      <c r="CQ148" s="43"/>
      <c r="CR148" s="43"/>
      <c r="CS148" s="43"/>
      <c r="CT148" s="43"/>
      <c r="CU148" s="43"/>
      <c r="CV148" s="43"/>
      <c r="CW148" s="43"/>
      <c r="CX148" s="43"/>
      <c r="CY148" s="43"/>
      <c r="CZ148" s="43"/>
      <c r="DA148" s="43"/>
      <c r="DB148" s="43"/>
      <c r="DC148" s="43"/>
      <c r="DD148" s="43"/>
      <c r="DE148" s="43"/>
      <c r="DF148" s="43"/>
      <c r="DG148" s="43"/>
      <c r="DH148" s="43"/>
      <c r="DI148" s="43"/>
      <c r="DJ148" s="43"/>
      <c r="DK148" s="43"/>
      <c r="DL148" s="43"/>
      <c r="DM148" s="43"/>
      <c r="DN148" s="43"/>
      <c r="DO148" s="43"/>
      <c r="DP148" s="43"/>
      <c r="DQ148" s="43"/>
      <c r="DR148" s="43"/>
      <c r="DS148" s="43"/>
      <c r="DT148" s="43"/>
      <c r="DU148" s="43"/>
      <c r="DV148" s="43"/>
      <c r="DW148" s="43"/>
      <c r="DX148" s="43"/>
      <c r="DY148" s="43"/>
      <c r="DZ148" s="43"/>
      <c r="EA148" s="43"/>
      <c r="EB148" s="43"/>
      <c r="EC148" s="43"/>
      <c r="ED148" s="43"/>
      <c r="EE148" s="43"/>
      <c r="EF148" s="43"/>
      <c r="EG148" s="43"/>
      <c r="EH148" s="43"/>
      <c r="EI148" s="43"/>
      <c r="EJ148" s="43"/>
    </row>
    <row r="149" spans="1:140" s="44" customFormat="1" ht="12" customHeight="1" x14ac:dyDescent="0.25">
      <c r="A149" s="143"/>
      <c r="B149" s="146"/>
      <c r="C149" s="141" t="str">
        <f>IF(B149="HYBRID",MOVIMENTOS!$A$8,IF(B149="ACROB",MOVIMENTOS!$E$8,""))</f>
        <v/>
      </c>
      <c r="D149" s="96"/>
      <c r="E149" s="156" t="s">
        <v>1642</v>
      </c>
      <c r="F149" s="158" t="str">
        <f t="shared" ref="F149:F180" si="421">IF(B149="HYBRID",0.5,IF(B149="TRE",0,""))</f>
        <v/>
      </c>
      <c r="G149" s="159"/>
      <c r="H149" s="39"/>
      <c r="I149" s="41"/>
      <c r="J149" s="41"/>
      <c r="K149" s="41"/>
      <c r="L149" s="41"/>
      <c r="M149" s="41"/>
      <c r="N149" s="41"/>
      <c r="O149" s="40"/>
      <c r="P149" s="68"/>
      <c r="Q149" s="103" t="str">
        <f>IF(B149="HYBRID",MOVIMENTOS!$G$8,"")</f>
        <v/>
      </c>
      <c r="R149" s="42"/>
      <c r="S149" s="41"/>
      <c r="T149" s="41"/>
      <c r="U149" s="41"/>
      <c r="V149" s="41"/>
      <c r="W149" s="40"/>
      <c r="X149" s="68"/>
      <c r="Y149" s="68"/>
      <c r="Z149" s="121">
        <f t="shared" ref="Z149" si="422">IF(E152="Faturização",Y152,IF(E152="",Y151,0))</f>
        <v>0</v>
      </c>
      <c r="AA149" s="61"/>
      <c r="AB149" s="61"/>
      <c r="AC149" s="61"/>
      <c r="AD149" s="61"/>
      <c r="AE149" s="61"/>
      <c r="AF149" s="61"/>
      <c r="AG149" s="61"/>
      <c r="AH149" s="61"/>
      <c r="AI149" s="61"/>
      <c r="AJ149" s="61"/>
      <c r="AK149" s="61"/>
      <c r="AL149" s="61"/>
      <c r="AM149" s="61"/>
      <c r="AN149" s="61"/>
      <c r="AO149" s="61"/>
      <c r="AP149" s="61"/>
      <c r="AQ149" s="61"/>
      <c r="AR149" s="61"/>
      <c r="AS149" s="61"/>
      <c r="AT149" s="61"/>
      <c r="AU149" s="61"/>
      <c r="AV149" s="61"/>
      <c r="AW149" s="61"/>
      <c r="AX149" s="61"/>
      <c r="AY149" s="61"/>
      <c r="AZ149" s="61"/>
      <c r="BA149" s="61"/>
      <c r="BB149" s="61"/>
      <c r="BC149" s="61"/>
      <c r="BD149" s="61"/>
      <c r="BE149" s="43"/>
      <c r="BF149" s="43"/>
      <c r="BG149" s="43"/>
      <c r="BH149" s="43"/>
      <c r="BI149" s="43"/>
      <c r="BJ149" s="43"/>
      <c r="BK149" s="43"/>
      <c r="BL149" s="43"/>
      <c r="BM149" s="43"/>
      <c r="BN149" s="43"/>
      <c r="BO149" s="43"/>
      <c r="BP149" s="43"/>
      <c r="BQ149" s="43"/>
      <c r="BR149" s="43"/>
      <c r="BS149" s="43"/>
      <c r="BT149" s="43"/>
      <c r="BU149" s="43"/>
      <c r="BV149" s="43"/>
      <c r="BW149" s="43"/>
      <c r="BX149" s="43"/>
      <c r="BY149" s="43"/>
      <c r="BZ149" s="43"/>
      <c r="CA149" s="43"/>
      <c r="CB149" s="43"/>
      <c r="CC149" s="43"/>
      <c r="CD149" s="43"/>
      <c r="CE149" s="43"/>
      <c r="CF149" s="43"/>
      <c r="CG149" s="43"/>
      <c r="CH149" s="43"/>
      <c r="CI149" s="43"/>
      <c r="CJ149" s="43"/>
      <c r="CK149" s="43"/>
      <c r="CL149" s="43"/>
      <c r="CM149" s="43"/>
      <c r="CN149" s="43"/>
      <c r="CO149" s="43"/>
      <c r="CP149" s="43"/>
      <c r="CQ149" s="43"/>
      <c r="CR149" s="43"/>
      <c r="CS149" s="43"/>
      <c r="CT149" s="43"/>
      <c r="CU149" s="43"/>
      <c r="CV149" s="43"/>
      <c r="CW149" s="43"/>
      <c r="CX149" s="43"/>
      <c r="CY149" s="43"/>
      <c r="CZ149" s="43"/>
      <c r="DA149" s="43"/>
      <c r="DB149" s="43"/>
      <c r="DC149" s="43"/>
      <c r="DD149" s="43"/>
      <c r="DE149" s="43"/>
      <c r="DF149" s="43"/>
      <c r="DG149" s="43"/>
      <c r="DH149" s="43"/>
      <c r="DI149" s="43"/>
      <c r="DJ149" s="43"/>
      <c r="DK149" s="43"/>
      <c r="DL149" s="43"/>
      <c r="DM149" s="43"/>
      <c r="DN149" s="43"/>
      <c r="DO149" s="43"/>
      <c r="DP149" s="43"/>
      <c r="DQ149" s="43"/>
      <c r="DR149" s="43"/>
      <c r="DS149" s="43"/>
      <c r="DT149" s="43"/>
      <c r="DU149" s="43"/>
      <c r="DV149" s="43"/>
      <c r="DW149" s="43"/>
      <c r="DX149" s="43"/>
      <c r="DY149" s="43"/>
      <c r="DZ149" s="43"/>
      <c r="EA149" s="43"/>
      <c r="EB149" s="43"/>
      <c r="EC149" s="43"/>
      <c r="ED149" s="43"/>
      <c r="EE149" s="43"/>
      <c r="EF149" s="43"/>
      <c r="EG149" s="43"/>
      <c r="EH149" s="43"/>
      <c r="EI149" s="43"/>
      <c r="EJ149" s="43"/>
    </row>
    <row r="150" spans="1:140" s="44" customFormat="1" ht="12" customHeight="1" x14ac:dyDescent="0.25">
      <c r="A150" s="144"/>
      <c r="B150" s="147"/>
      <c r="C150" s="142"/>
      <c r="D150" s="97"/>
      <c r="E150" s="157"/>
      <c r="F150" s="160"/>
      <c r="G150" s="161"/>
      <c r="H150" s="45"/>
      <c r="I150" s="47"/>
      <c r="J150" s="47"/>
      <c r="K150" s="47"/>
      <c r="L150" s="47"/>
      <c r="M150" s="47"/>
      <c r="N150" s="47"/>
      <c r="O150" s="46"/>
      <c r="P150" s="34"/>
      <c r="Q150" s="104"/>
      <c r="R150" s="47"/>
      <c r="S150" s="47"/>
      <c r="T150" s="47"/>
      <c r="U150" s="47"/>
      <c r="V150" s="47"/>
      <c r="W150" s="47"/>
      <c r="X150" s="61"/>
      <c r="Y150" s="61"/>
      <c r="Z150" s="122"/>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43"/>
      <c r="BF150" s="43"/>
      <c r="BG150" s="43"/>
      <c r="BH150" s="43"/>
      <c r="BI150" s="43"/>
      <c r="BJ150" s="43"/>
      <c r="BK150" s="43"/>
      <c r="BL150" s="43"/>
      <c r="BM150" s="43"/>
      <c r="BN150" s="43"/>
      <c r="BO150" s="43"/>
      <c r="BP150" s="43"/>
      <c r="BQ150" s="43"/>
      <c r="BR150" s="43"/>
      <c r="BS150" s="43"/>
      <c r="BT150" s="43"/>
      <c r="BU150" s="43"/>
      <c r="BV150" s="43"/>
      <c r="BW150" s="43"/>
      <c r="BX150" s="43"/>
      <c r="BY150" s="43"/>
      <c r="BZ150" s="43"/>
      <c r="CA150" s="43"/>
      <c r="CB150" s="43"/>
      <c r="CC150" s="43"/>
      <c r="CD150" s="43"/>
      <c r="CE150" s="43"/>
      <c r="CF150" s="43"/>
      <c r="CG150" s="43"/>
      <c r="CH150" s="43"/>
      <c r="CI150" s="43"/>
      <c r="CJ150" s="43"/>
      <c r="CK150" s="43"/>
      <c r="CL150" s="43"/>
      <c r="CM150" s="43"/>
      <c r="CN150" s="43"/>
      <c r="CO150" s="43"/>
      <c r="CP150" s="43"/>
      <c r="CQ150" s="43"/>
      <c r="CR150" s="43"/>
      <c r="CS150" s="43"/>
      <c r="CT150" s="43"/>
      <c r="CU150" s="43"/>
      <c r="CV150" s="43"/>
      <c r="CW150" s="43"/>
      <c r="CX150" s="43"/>
      <c r="CY150" s="43"/>
      <c r="CZ150" s="43"/>
      <c r="DA150" s="43"/>
      <c r="DB150" s="43"/>
      <c r="DC150" s="43"/>
      <c r="DD150" s="43"/>
      <c r="DE150" s="43"/>
      <c r="DF150" s="43"/>
      <c r="DG150" s="43"/>
      <c r="DH150" s="43"/>
      <c r="DI150" s="43"/>
      <c r="DJ150" s="43"/>
      <c r="DK150" s="43"/>
      <c r="DL150" s="43"/>
      <c r="DM150" s="43"/>
      <c r="DN150" s="43"/>
      <c r="DO150" s="43"/>
      <c r="DP150" s="43"/>
      <c r="DQ150" s="43"/>
      <c r="DR150" s="43"/>
      <c r="DS150" s="43"/>
      <c r="DT150" s="43"/>
      <c r="DU150" s="43"/>
      <c r="DV150" s="43"/>
      <c r="DW150" s="43"/>
      <c r="DX150" s="43"/>
      <c r="DY150" s="43"/>
      <c r="DZ150" s="43"/>
      <c r="EA150" s="43"/>
      <c r="EB150" s="43"/>
      <c r="EC150" s="43"/>
      <c r="ED150" s="43"/>
      <c r="EE150" s="43"/>
      <c r="EF150" s="43"/>
      <c r="EG150" s="43"/>
      <c r="EH150" s="43"/>
      <c r="EI150" s="43"/>
      <c r="EJ150" s="43"/>
    </row>
    <row r="151" spans="1:140" s="44" customFormat="1" ht="12" customHeight="1" x14ac:dyDescent="0.3">
      <c r="A151" s="144"/>
      <c r="B151" s="147"/>
      <c r="C151" s="48" t="str">
        <f>IF(B149="HYBRID",MOVIMENTOS!$P$8,"")</f>
        <v/>
      </c>
      <c r="D151" s="97"/>
      <c r="E151" s="58" t="s">
        <v>1170</v>
      </c>
      <c r="F151" s="32"/>
      <c r="G151" s="33"/>
      <c r="H151" s="58">
        <f t="shared" ref="H151:H214" si="423">IF(OR(IFERROR(AC151,TRUE)=TRUE,IFERROR(AK151,TRUE)=TRUE)=TRUE,0,IF(AC151=0,AK151,AC151))</f>
        <v>0</v>
      </c>
      <c r="I151" s="58">
        <f t="shared" ref="I151:I182" si="424">IF(OR(IFERROR(AD151,TRUE)=TRUE,IFERROR(AL151,TRUE)=TRUE)=TRUE,0,IF(AD151=0,AL151,AD151))</f>
        <v>0</v>
      </c>
      <c r="J151" s="58">
        <f t="shared" ref="J151:J214" si="425">IF(OR(IFERROR(AE151,TRUE)=TRUE,IFERROR(AM151,TRUE)=TRUE)=TRUE,0,IF(AE151=0,AM151,AE151))</f>
        <v>0</v>
      </c>
      <c r="K151" s="58">
        <f t="shared" ref="K151:K214" si="426">IF(OR(IFERROR(AF151,TRUE)=TRUE,IFERROR(AN151,TRUE)=TRUE)=TRUE,0,IF(AF151=0,AN151,AF151))</f>
        <v>0</v>
      </c>
      <c r="L151" s="58">
        <f t="shared" ref="L151:L214" si="427">IF(OR(IFERROR(AG151,TRUE)=TRUE,IFERROR(AO151,TRUE)=TRUE)=TRUE,0,IF(AG151=0,AO151,AG151))</f>
        <v>0</v>
      </c>
      <c r="M151" s="58">
        <f t="shared" ref="M151:M214" si="428">IF(OR(IFERROR(AH151,TRUE)=TRUE,IFERROR(AP151,TRUE)=TRUE)=TRUE,0,IF(AH151=0,AP151,AH151))</f>
        <v>0</v>
      </c>
      <c r="N151" s="58">
        <f t="shared" ref="N151:N214" si="429">IF(OR(IFERROR(AI151,TRUE)=TRUE,IFERROR(AQ151,TRUE)=TRUE)=TRUE,0,IF(AI151=0,AQ151,AI151))</f>
        <v>0</v>
      </c>
      <c r="O151" s="58">
        <f t="shared" ref="O151:O214" si="430">IF(OR(IFERROR(AJ151,TRUE)=TRUE,IFERROR(AR151,TRUE)=TRUE)=TRUE,0,IF(AJ151=0,AR151,AJ151))</f>
        <v>0</v>
      </c>
      <c r="P151" s="34">
        <f t="shared" ref="P151" si="431">SUM(H151:O151)</f>
        <v>0</v>
      </c>
      <c r="Q151" s="34" t="str">
        <f t="shared" ref="Q151:Q182" si="432">C151</f>
        <v/>
      </c>
      <c r="R151" s="34">
        <f>IF(R150=MOVIMENTOS!$A$53,MOVIMENTOS!$A$54,IF(R150=MOVIMENTOS!$B$53,MOVIMENTOS!$B$54,IF(R150=MOVIMENTOS!$C$53,MOVIMENTOS!$C$54,IF(R150=MOVIMENTOS!$D$53,MOVIMENTOS!$D$54,IF(R150=MOVIMENTOS!$E$53,MOVIMENTOS!$E$54,IF(R150=MOVIMENTOS!$F$53,MOVIMENTOS!$F$54,IF(R150=MOVIMENTOS!$G$53,MOVIMENTOS!$G$54,IF(R150=MOVIMENTOS!$I$53,MOVIMENTOS!$I$54,IF(R150=MOVIMENTOS!$J$53,MOVIMENTOS!$J$54,IF(R150=MOVIMENTOS!$K$53,MOVIMENTOS!$K$54,IF(R150=MOVIMENTOS!$L$53,MOVIMENTOS!$L$54,IF(R150=MOVIMENTOS!$M$53,MOVIMENTOS!$M$54,IF(R150=MOVIMENTOS!$N$53,MOVIMENTOS!$N$54,IF(R150=MOVIMENTOS!$O$53,MOVIMENTOS!$O$54,IF(R150=MOVIMENTOS!$P$53,MOVIMENTOS!$P$54,IF(R150=MOVIMENTOS!$Q$53,MOVIMENTOS!$Q$54,IF(R150=MOVIMENTOS!$R$53,MOVIMENTOS!$R$54,IF(R150=MOVIMENTOS!$S$53,MOVIMENTOS!$S$54,IF(R150=MOVIMENTOS!$T$53,MOVIMENTOS!$T$54,0)))))))))))))))))))</f>
        <v>0</v>
      </c>
      <c r="S151" s="34">
        <f>IF(S150=MOVIMENTOS!$A$53,MOVIMENTOS!$A$54,IF(S150=MOVIMENTOS!$B$53,MOVIMENTOS!$B$54,IF(S150=MOVIMENTOS!$C$53,MOVIMENTOS!$C$54,IF(S150=MOVIMENTOS!$D$53,MOVIMENTOS!$D$54,IF(S150=MOVIMENTOS!$E$53,MOVIMENTOS!$E$54,IF(S150=MOVIMENTOS!$F$53,MOVIMENTOS!$F$54,IF(S150=MOVIMENTOS!$G$53,MOVIMENTOS!$G$54,IF(S150=MOVIMENTOS!$I$53,MOVIMENTOS!$I$54,IF(S150=MOVIMENTOS!$J$53,MOVIMENTOS!$J$54,IF(S150=MOVIMENTOS!$K$53,MOVIMENTOS!$K$54,IF(S150=MOVIMENTOS!$L$53,MOVIMENTOS!$L$54,IF(S150=MOVIMENTOS!$M$53,MOVIMENTOS!$M$54,IF(S150=MOVIMENTOS!$N$53,MOVIMENTOS!$N$54,IF(S150=MOVIMENTOS!$O$53,MOVIMENTOS!$O$54,IF(S150=MOVIMENTOS!$P$53,MOVIMENTOS!$P$54,IF(S150=MOVIMENTOS!$Q$53,MOVIMENTOS!$Q$54,IF(S150=MOVIMENTOS!$R$53,MOVIMENTOS!$R$54,IF(S150=MOVIMENTOS!$S$53,MOVIMENTOS!$S$54,IF(S150=MOVIMENTOS!$T$53,MOVIMENTOS!$T$54,0)))))))))))))))))))</f>
        <v>0</v>
      </c>
      <c r="T151" s="34">
        <f>IF(T150=MOVIMENTOS!$A$53,MOVIMENTOS!$A$54,IF(T150=MOVIMENTOS!$B$53,MOVIMENTOS!$B$54,IF(T150=MOVIMENTOS!$C$53,MOVIMENTOS!$C$54,IF(T150=MOVIMENTOS!$D$53,MOVIMENTOS!$D$54,IF(T150=MOVIMENTOS!$E$53,MOVIMENTOS!$E$54,IF(T150=MOVIMENTOS!$F$53,MOVIMENTOS!$F$54,IF(T150=MOVIMENTOS!$G$53,MOVIMENTOS!$G$54,IF(T150=MOVIMENTOS!$I$53,MOVIMENTOS!$I$54,IF(T150=MOVIMENTOS!$J$53,MOVIMENTOS!$J$54,IF(T150=MOVIMENTOS!$K$53,MOVIMENTOS!$K$54,IF(T150=MOVIMENTOS!$L$53,MOVIMENTOS!$L$54,IF(T150=MOVIMENTOS!$M$53,MOVIMENTOS!$M$54,IF(T150=MOVIMENTOS!$N$53,MOVIMENTOS!$N$54,IF(T150=MOVIMENTOS!$O$53,MOVIMENTOS!$O$54,IF(T150=MOVIMENTOS!$P$53,MOVIMENTOS!$P$54,IF(T150=MOVIMENTOS!$Q$53,MOVIMENTOS!$Q$54,IF(T150=MOVIMENTOS!$R$53,MOVIMENTOS!$R$54,IF(T150=MOVIMENTOS!$S$53,MOVIMENTOS!$S$54,IF(T150=MOVIMENTOS!$T$53,MOVIMENTOS!$T$54,0)))))))))))))))))))</f>
        <v>0</v>
      </c>
      <c r="U151" s="34">
        <f>IF(U150=MOVIMENTOS!$A$53,MOVIMENTOS!$A$54,IF(U150=MOVIMENTOS!$B$53,MOVIMENTOS!$B$54,IF(U150=MOVIMENTOS!$C$53,MOVIMENTOS!$C$54,IF(U150=MOVIMENTOS!$D$53,MOVIMENTOS!$D$54,IF(U150=MOVIMENTOS!$E$53,MOVIMENTOS!$E$54,IF(U150=MOVIMENTOS!$F$53,MOVIMENTOS!$F$54,IF(U150=MOVIMENTOS!$G$53,MOVIMENTOS!$G$54,IF(U150=MOVIMENTOS!$I$53,MOVIMENTOS!$I$54,IF(U150=MOVIMENTOS!$J$53,MOVIMENTOS!$J$54,IF(U150=MOVIMENTOS!$K$53,MOVIMENTOS!$K$54,IF(U150=MOVIMENTOS!$L$53,MOVIMENTOS!$L$54,IF(U150=MOVIMENTOS!$M$53,MOVIMENTOS!$M$54,IF(U150=MOVIMENTOS!$N$53,MOVIMENTOS!$N$54,IF(U150=MOVIMENTOS!$O$53,MOVIMENTOS!$O$54,IF(U150=MOVIMENTOS!$P$53,MOVIMENTOS!$P$54,IF(U150=MOVIMENTOS!$Q$53,MOVIMENTOS!$Q$54,IF(U150=MOVIMENTOS!$R$53,MOVIMENTOS!$R$54,IF(U150=MOVIMENTOS!$S$53,MOVIMENTOS!$S$54,IF(U150=MOVIMENTOS!$T$53,MOVIMENTOS!$T$54,0)))))))))))))))))))</f>
        <v>0</v>
      </c>
      <c r="V151" s="34">
        <f>IF(V150=MOVIMENTOS!$A$53,MOVIMENTOS!$A$54,IF(V150=MOVIMENTOS!$B$53,MOVIMENTOS!$B$54,IF(V150=MOVIMENTOS!$C$53,MOVIMENTOS!$C$54,IF(V150=MOVIMENTOS!$D$53,MOVIMENTOS!$D$54,IF(V150=MOVIMENTOS!$E$53,MOVIMENTOS!$E$54,IF(V150=MOVIMENTOS!$F$53,MOVIMENTOS!$F$54,IF(V150=MOVIMENTOS!$G$53,MOVIMENTOS!$G$54,IF(V150=MOVIMENTOS!$I$53,MOVIMENTOS!$I$54,IF(V150=MOVIMENTOS!$J$53,MOVIMENTOS!$J$54,IF(V150=MOVIMENTOS!$K$53,MOVIMENTOS!$K$54,IF(V150=MOVIMENTOS!$L$53,MOVIMENTOS!$L$54,IF(V150=MOVIMENTOS!$M$53,MOVIMENTOS!$M$54,IF(V150=MOVIMENTOS!$N$53,MOVIMENTOS!$N$54,IF(V150=MOVIMENTOS!$O$53,MOVIMENTOS!$O$54,IF(V150=MOVIMENTOS!$P$53,MOVIMENTOS!$P$54,IF(V150=MOVIMENTOS!$Q$53,MOVIMENTOS!$Q$54,IF(V150=MOVIMENTOS!$R$53,MOVIMENTOS!$R$54,IF(V150=MOVIMENTOS!$S$53,MOVIMENTOS!$S$54,IF(V150=MOVIMENTOS!$T$53,MOVIMENTOS!$T$54,0)))))))))))))))))))</f>
        <v>0</v>
      </c>
      <c r="W151" s="34">
        <f>IF(W150=MOVIMENTOS!$A$53,MOVIMENTOS!$A$54,IF(W150=MOVIMENTOS!$B$53,MOVIMENTOS!$B$54,IF(W150=MOVIMENTOS!$C$53,MOVIMENTOS!$C$54,IF(W150=MOVIMENTOS!$D$53,MOVIMENTOS!$D$54,IF(W150=MOVIMENTOS!$E$53,MOVIMENTOS!$E$54,IF(W150=MOVIMENTOS!$F$53,MOVIMENTOS!$F$54,IF(W150=MOVIMENTOS!$G$53,MOVIMENTOS!$G$54,IF(W150=MOVIMENTOS!$I$53,MOVIMENTOS!$I$54,IF(W150=MOVIMENTOS!$J$53,MOVIMENTOS!$J$54,IF(W150=MOVIMENTOS!$K$53,MOVIMENTOS!$K$54,IF(W150=MOVIMENTOS!$L$53,MOVIMENTOS!$L$54,IF(W150=MOVIMENTOS!$M$53,MOVIMENTOS!$M$54,IF(W150=MOVIMENTOS!$N$53,MOVIMENTOS!$N$54,IF(W150=MOVIMENTOS!$O$53,MOVIMENTOS!$O$54,IF(W150=MOVIMENTOS!$P$53,MOVIMENTOS!$P$54,IF(W150=MOVIMENTOS!$Q$53,MOVIMENTOS!$Q$54,IF(W150=MOVIMENTOS!$R$53,MOVIMENTOS!$R$54,IF(W150=MOVIMENTOS!$S$53,MOVIMENTOS!$S$54,IF(W150=MOVIMENTOS!$T$53,MOVIMENTOS!$T$54,0)))))))))))))))))))</f>
        <v>0</v>
      </c>
      <c r="X151" s="91">
        <f>IF(X150=MOVIMENTOS!$A$53,MOVIMENTOS!$A$54,IF(X150=MOVIMENTOS!$B$53,MOVIMENTOS!$B$54,IF(X150=MOVIMENTOS!$C$53,MOVIMENTOS!$C$54,IF(X150=MOVIMENTOS!$D$53,MOVIMENTOS!$D$54,IF(X150=MOVIMENTOS!$E$53,MOVIMENTOS!$E$54,IF(X150=MOVIMENTOS!$F$53,MOVIMENTOS!$F$54,IF(X150=MOVIMENTOS!$G$53,MOVIMENTOS!$G$54,IF(X150=MOVIMENTOS!$I$53,MOVIMENTOS!$I$54,IF(X150=MOVIMENTOS!$J$53,MOVIMENTOS!$J$54,IF(X150=MOVIMENTOS!$K$53,MOVIMENTOS!$K$54,IF(X150=MOVIMENTOS!$L$53,MOVIMENTOS!$L$54,IF(X150=MOVIMENTOS!$M$53,MOVIMENTOS!$M$54,IF(X150=MOVIMENTOS!$N$53,MOVIMENTOS!$N$54,IF(X150=MOVIMENTOS!$O$53,MOVIMENTOS!$O$54,IF(X150=MOVIMENTOS!$P$53,MOVIMENTOS!$P$54,IF(X150=MOVIMENTOS!$Q$53,MOVIMENTOS!$Q$54,IF(X150=MOVIMENTOS!$R$53,MOVIMENTOS!$R$54,IF(X150=MOVIMENTOS!$S$53,MOVIMENTOS!$S$54,IF(X150=MOVIMENTOS!$T$53,MOVIMENTOS!$T$54,0)))))))))))))))))))</f>
        <v>0</v>
      </c>
      <c r="Y151" s="71">
        <f t="shared" ref="Y151" si="433">P151+X151+SUM(F154:W154)</f>
        <v>0</v>
      </c>
      <c r="Z151" s="122"/>
      <c r="AA151" s="69"/>
      <c r="AB151" s="61"/>
      <c r="AC151" s="62">
        <f>IF(B149="HYBRID",HLOOKUP(H150,MOVIMENTOS!$A$38:$AQ$39,2,0),0)</f>
        <v>0</v>
      </c>
      <c r="AD151" s="62">
        <f>IF(B149="HYBRID",HLOOKUP(I150,MOVIMENTOS!$A$38:$AQ$39,2,0),0)</f>
        <v>0</v>
      </c>
      <c r="AE151" s="62">
        <f>IF(B149="HYBRID",HLOOKUP(J150,MOVIMENTOS!$A$38:$AQ$39,2,0),0)</f>
        <v>0</v>
      </c>
      <c r="AF151" s="62">
        <f>IF(B149="HYBRID",HLOOKUP(K150,MOVIMENTOS!$A$38:$AQ$39,2,0),0)</f>
        <v>0</v>
      </c>
      <c r="AG151" s="62">
        <f>IF(B149="HYBRID",HLOOKUP(L150,MOVIMENTOS!$A$38:$AQ$39,2,0),0)</f>
        <v>0</v>
      </c>
      <c r="AH151" s="62">
        <f>IF(B149="HYBRID",HLOOKUP(M150,MOVIMENTOS!$A$38:$AQ$39,2,0),0)</f>
        <v>0</v>
      </c>
      <c r="AI151" s="62">
        <f>IF(B149="HYBRID",HLOOKUP(N150,MOVIMENTOS!$A$38:$AQ$39,2,0),0)</f>
        <v>0</v>
      </c>
      <c r="AJ151" s="62">
        <f>IF(B149="HYBRID",HLOOKUP(O150,MOVIMENTOS!$A$38:$AQ$39,2,0),0)</f>
        <v>0</v>
      </c>
      <c r="AK151" s="63">
        <f>IF(B149="TRE",HLOOKUP(H150,MOVIMENTOS!$A$57:$K$60,VLOOKUP($C$4,MOVIMENTOS!$A$63:$B$65,2,0),TRUE),0)</f>
        <v>0</v>
      </c>
      <c r="AL151" s="63">
        <f>IF(B149="TRE",HLOOKUP(I150,MOVIMENTOS!$A$57:$K$60,VLOOKUP($C$4,MOVIMENTOS!$A$63:$B$65,2,0),TRUE),0)</f>
        <v>0</v>
      </c>
      <c r="AM151" s="63">
        <f>IF(B149="TRE",HLOOKUP(J150,MOVIMENTOS!$A$57:$K$60,VLOOKUP($C$4,MOVIMENTOS!$A$63:$B$65,2,0),TRUE),0)</f>
        <v>0</v>
      </c>
      <c r="AN151" s="63">
        <f>IF(B149="TRE",HLOOKUP(K150,MOVIMENTOS!$A$57:$K$60,VLOOKUP($C$4,MOVIMENTOS!$A$63:$B$65,2,0),TRUE),0)</f>
        <v>0</v>
      </c>
      <c r="AO151" s="63">
        <f>IF(B149="TRE",HLOOKUP(N150,MOVIMENTOS!$A$57:$K$60,VLOOKUP($C$4,MOVIMENTOS!$A$63:$B$65,2,0),TRUE),0)</f>
        <v>0</v>
      </c>
      <c r="AP151" s="63">
        <f>IF(B149="TRE",HLOOKUP(O150,MOVIMENTOS!$A$57:$K$60,VLOOKUP($C$4,MOVIMENTOS!$A$63:$B$65,2,0),TRUE),0)</f>
        <v>0</v>
      </c>
      <c r="AQ151" s="63">
        <f>IF(C149="TRE",HLOOKUP(Q150,MOVIMENTOS!$A$57:$K$60,VLOOKUP($C$4,MOVIMENTOS!$A$63:$B$65,2,0),TRUE),0)</f>
        <v>0</v>
      </c>
      <c r="AR151" s="63">
        <f>IF(D149="TRE",HLOOKUP(R150,MOVIMENTOS!$A$57:$K$60,VLOOKUP($C$4,MOVIMENTOS!$A$63:$B$65,2,0),TRUE),0)</f>
        <v>0</v>
      </c>
      <c r="AS151" s="72" t="s">
        <v>1592</v>
      </c>
      <c r="AT151" s="61"/>
      <c r="AU151" s="61"/>
      <c r="AV151" s="61"/>
      <c r="AW151" s="61"/>
      <c r="AX151" s="61"/>
      <c r="AY151" s="61"/>
      <c r="AZ151" s="61"/>
      <c r="BA151" s="61"/>
      <c r="BB151" s="61"/>
      <c r="BC151" s="61"/>
      <c r="BD151" s="61"/>
      <c r="BE151" s="43"/>
      <c r="BF151" s="43"/>
      <c r="BG151" s="43"/>
      <c r="BH151" s="43"/>
      <c r="BI151" s="43"/>
      <c r="BJ151" s="43"/>
      <c r="BK151" s="43"/>
      <c r="BL151" s="43"/>
      <c r="BM151" s="43"/>
      <c r="BN151" s="43"/>
      <c r="BO151" s="43"/>
      <c r="BP151" s="43"/>
      <c r="BQ151" s="43"/>
      <c r="BR151" s="43"/>
      <c r="BS151" s="43"/>
      <c r="BT151" s="43"/>
      <c r="BU151" s="43"/>
      <c r="BV151" s="43"/>
      <c r="BW151" s="43"/>
      <c r="BX151" s="43"/>
      <c r="BY151" s="43"/>
      <c r="BZ151" s="43"/>
      <c r="CA151" s="43"/>
      <c r="CB151" s="43"/>
      <c r="CC151" s="43"/>
      <c r="CD151" s="43"/>
      <c r="CE151" s="43"/>
      <c r="CF151" s="43"/>
      <c r="CG151" s="43"/>
      <c r="CH151" s="43"/>
      <c r="CI151" s="43"/>
      <c r="CJ151" s="43"/>
      <c r="CK151" s="43"/>
      <c r="CL151" s="43"/>
      <c r="CM151" s="43"/>
      <c r="CN151" s="43"/>
      <c r="CO151" s="43"/>
      <c r="CP151" s="43"/>
      <c r="CQ151" s="43"/>
      <c r="CR151" s="43"/>
      <c r="CS151" s="43"/>
      <c r="CT151" s="43"/>
      <c r="CU151" s="43"/>
      <c r="CV151" s="43"/>
      <c r="CW151" s="43"/>
      <c r="CX151" s="43"/>
      <c r="CY151" s="43"/>
      <c r="CZ151" s="43"/>
      <c r="DA151" s="43"/>
      <c r="DB151" s="43"/>
      <c r="DC151" s="43"/>
      <c r="DD151" s="43"/>
      <c r="DE151" s="43"/>
      <c r="DF151" s="43"/>
      <c r="DG151" s="43"/>
      <c r="DH151" s="43"/>
      <c r="DI151" s="43"/>
      <c r="DJ151" s="43"/>
      <c r="DK151" s="43"/>
      <c r="DL151" s="43"/>
      <c r="DM151" s="43"/>
      <c r="DN151" s="43"/>
      <c r="DO151" s="43"/>
      <c r="DP151" s="43"/>
      <c r="DQ151" s="43"/>
      <c r="DR151" s="43"/>
      <c r="DS151" s="43"/>
      <c r="DT151" s="43"/>
      <c r="DU151" s="43"/>
      <c r="DV151" s="43"/>
      <c r="DW151" s="43"/>
      <c r="DX151" s="43"/>
      <c r="DY151" s="43"/>
      <c r="DZ151" s="43"/>
      <c r="EA151" s="43"/>
      <c r="EB151" s="43"/>
      <c r="EC151" s="43"/>
      <c r="ED151" s="43"/>
      <c r="EE151" s="43"/>
      <c r="EF151" s="43"/>
      <c r="EG151" s="43"/>
      <c r="EH151" s="43"/>
      <c r="EI151" s="43"/>
      <c r="EJ151" s="43"/>
    </row>
    <row r="152" spans="1:140" s="44" customFormat="1" ht="24.6" customHeight="1" x14ac:dyDescent="0.25">
      <c r="A152" s="144"/>
      <c r="B152" s="147"/>
      <c r="C152" s="43" t="str">
        <f t="shared" ref="C152:C183" si="434">IF($C$4="Duet","Faturização",IF($C$4="Duet Mix","Faturização",IF($C$4="team","Faturização",IF($C$4="Combi","Faturização",""))))</f>
        <v/>
      </c>
      <c r="D152" s="97"/>
      <c r="E152" s="58" t="str">
        <f t="shared" ref="E152" si="435">IF(AND(C152="Faturização",B149="Hybrid"),"Faturização","")</f>
        <v/>
      </c>
      <c r="F152" s="149" t="s">
        <v>1617</v>
      </c>
      <c r="G152" s="150"/>
      <c r="H152" s="74"/>
      <c r="I152" s="75"/>
      <c r="J152" s="75"/>
      <c r="K152" s="75"/>
      <c r="L152" s="75"/>
      <c r="M152" s="75"/>
      <c r="N152" s="75"/>
      <c r="O152" s="76"/>
      <c r="P152" s="61">
        <f t="shared" ref="P152" si="436">(H151*H152)+(I151*I152)+(J151*J152)+(K151*K152)+(L151*L152)+(M151*M152)+(N151*N152)+(O151*O152)</f>
        <v>0</v>
      </c>
      <c r="Q152" s="61"/>
      <c r="R152" s="43"/>
      <c r="S152" s="43"/>
      <c r="T152" s="43"/>
      <c r="U152" s="43"/>
      <c r="V152" s="43"/>
      <c r="W152" s="43"/>
      <c r="X152" s="70">
        <f t="shared" ref="X152" si="437">(R151*R152)+(S151*S152)+(T151*T152)+(U151*U152)+(V151*V152)+(W151*W152)</f>
        <v>0</v>
      </c>
      <c r="Y152" s="70">
        <f t="shared" ref="Y152" si="438">F151+G151+P152+X152+SUM(F155:W155)</f>
        <v>0</v>
      </c>
      <c r="Z152" s="122"/>
      <c r="AA152" s="61"/>
      <c r="AB152" s="61"/>
      <c r="AC152" s="62"/>
      <c r="AD152" s="62"/>
      <c r="AE152" s="62"/>
      <c r="AF152" s="62"/>
      <c r="AG152" s="62"/>
      <c r="AH152" s="62"/>
      <c r="AI152" s="62"/>
      <c r="AJ152" s="62"/>
      <c r="AK152" s="63"/>
      <c r="AL152" s="63"/>
      <c r="AM152" s="63"/>
      <c r="AN152" s="63"/>
      <c r="AO152" s="63"/>
      <c r="AP152" s="63"/>
      <c r="AQ152" s="63"/>
      <c r="AR152" s="63"/>
      <c r="AS152" s="70" t="s">
        <v>1593</v>
      </c>
      <c r="AT152" s="61"/>
      <c r="AU152" s="61"/>
      <c r="AV152" s="61"/>
      <c r="AW152" s="61"/>
      <c r="AX152" s="61"/>
      <c r="AY152" s="61"/>
      <c r="AZ152" s="61"/>
      <c r="BA152" s="61"/>
      <c r="BB152" s="61"/>
      <c r="BC152" s="61"/>
      <c r="BD152" s="61"/>
      <c r="BE152" s="43"/>
      <c r="BF152" s="43"/>
      <c r="BG152" s="43"/>
      <c r="BH152" s="43"/>
      <c r="BI152" s="43"/>
      <c r="BJ152" s="43"/>
      <c r="BK152" s="43"/>
      <c r="BL152" s="43"/>
      <c r="BM152" s="43"/>
      <c r="BN152" s="43"/>
      <c r="BO152" s="43"/>
      <c r="BP152" s="43"/>
      <c r="BQ152" s="43"/>
      <c r="BR152" s="43"/>
      <c r="BS152" s="43"/>
      <c r="BT152" s="43"/>
      <c r="BU152" s="43"/>
      <c r="BV152" s="43"/>
      <c r="BW152" s="43"/>
      <c r="BX152" s="43"/>
      <c r="BY152" s="43"/>
      <c r="BZ152" s="43"/>
      <c r="CA152" s="43"/>
      <c r="CB152" s="43"/>
      <c r="CC152" s="43"/>
      <c r="CD152" s="43"/>
      <c r="CE152" s="43"/>
      <c r="CF152" s="43"/>
      <c r="CG152" s="43"/>
      <c r="CH152" s="43"/>
      <c r="CI152" s="43"/>
      <c r="CJ152" s="43"/>
      <c r="CK152" s="43"/>
      <c r="CL152" s="43"/>
      <c r="CM152" s="43"/>
      <c r="CN152" s="43"/>
      <c r="CO152" s="43"/>
      <c r="CP152" s="43"/>
      <c r="CQ152" s="43"/>
      <c r="CR152" s="43"/>
      <c r="CS152" s="43"/>
      <c r="CT152" s="43"/>
      <c r="CU152" s="43"/>
      <c r="CV152" s="43"/>
      <c r="CW152" s="43"/>
      <c r="CX152" s="43"/>
      <c r="CY152" s="43"/>
      <c r="CZ152" s="43"/>
      <c r="DA152" s="43"/>
      <c r="DB152" s="43"/>
      <c r="DC152" s="43"/>
      <c r="DD152" s="43"/>
      <c r="DE152" s="43"/>
      <c r="DF152" s="43"/>
      <c r="DG152" s="43"/>
      <c r="DH152" s="43"/>
      <c r="DI152" s="43"/>
      <c r="DJ152" s="43"/>
      <c r="DK152" s="43"/>
      <c r="DL152" s="43"/>
      <c r="DM152" s="43"/>
      <c r="DN152" s="43"/>
      <c r="DO152" s="43"/>
      <c r="DP152" s="43"/>
      <c r="DQ152" s="43"/>
      <c r="DR152" s="43"/>
      <c r="DS152" s="43"/>
      <c r="DT152" s="43"/>
      <c r="DU152" s="43"/>
      <c r="DV152" s="43"/>
      <c r="DW152" s="43"/>
      <c r="DX152" s="43"/>
      <c r="DY152" s="43"/>
      <c r="DZ152" s="43"/>
      <c r="EA152" s="43"/>
      <c r="EB152" s="43"/>
      <c r="EC152" s="43"/>
      <c r="ED152" s="43"/>
      <c r="EE152" s="43"/>
      <c r="EF152" s="43"/>
      <c r="EG152" s="43"/>
      <c r="EH152" s="43"/>
      <c r="EI152" s="43"/>
      <c r="EJ152" s="43"/>
    </row>
    <row r="153" spans="1:140" s="44" customFormat="1" ht="12" customHeight="1" x14ac:dyDescent="0.25">
      <c r="A153" s="144"/>
      <c r="B153" s="147"/>
      <c r="C153" s="87" t="str">
        <f t="shared" ref="C153" si="439">IF(AND($B149="ACROB",$C$4="EQUIPA"),"ACROB_B",IF(AND($B149="ACROB",$C$4="combinado"),"ACROB_B",""))</f>
        <v/>
      </c>
      <c r="D153" s="97"/>
      <c r="E153" s="54" t="s">
        <v>66</v>
      </c>
      <c r="F153" s="85"/>
      <c r="G153" s="86" t="str">
        <f t="shared" ref="G153:G184" si="440">IF(C154="ACROB_C","ACRO-PAIR","")</f>
        <v/>
      </c>
      <c r="H153" s="78"/>
      <c r="I153" s="49"/>
      <c r="J153" s="49"/>
      <c r="K153" s="49"/>
      <c r="L153" s="49"/>
      <c r="M153" s="49"/>
      <c r="N153" s="49"/>
      <c r="O153" s="79"/>
      <c r="P153" s="49"/>
      <c r="Q153" s="49"/>
      <c r="R153" s="80"/>
      <c r="S153" s="80"/>
      <c r="T153" s="80"/>
      <c r="U153" s="80"/>
      <c r="V153" s="80"/>
      <c r="W153" s="77"/>
      <c r="X153" s="49"/>
      <c r="Y153" s="49"/>
      <c r="Z153" s="122"/>
      <c r="AA153" s="61"/>
      <c r="AB153" s="61"/>
      <c r="AC153" s="61"/>
      <c r="AD153" s="61"/>
      <c r="AE153" s="61"/>
      <c r="AF153" s="61"/>
      <c r="AG153" s="61"/>
      <c r="AH153" s="61"/>
      <c r="AI153" s="61"/>
      <c r="AJ153" s="61"/>
      <c r="AK153" s="61"/>
      <c r="AL153" s="61"/>
      <c r="AM153" s="61"/>
      <c r="AN153" s="61"/>
      <c r="AO153" s="61"/>
      <c r="AP153" s="61"/>
      <c r="AQ153" s="61"/>
      <c r="AR153" s="61"/>
      <c r="AS153" s="61"/>
      <c r="AT153" s="61"/>
      <c r="AU153" s="61"/>
      <c r="AV153" s="61"/>
      <c r="AW153" s="61"/>
      <c r="AX153" s="61"/>
      <c r="AY153" s="61"/>
      <c r="AZ153" s="61"/>
      <c r="BA153" s="61"/>
      <c r="BB153" s="61"/>
      <c r="BC153" s="61"/>
      <c r="BD153" s="61"/>
      <c r="BE153" s="43"/>
      <c r="BF153" s="43"/>
      <c r="BG153" s="43"/>
      <c r="BH153" s="43"/>
      <c r="BI153" s="43"/>
      <c r="BJ153" s="43"/>
      <c r="BK153" s="43"/>
      <c r="BL153" s="43"/>
      <c r="BM153" s="43"/>
      <c r="BN153" s="43"/>
      <c r="BO153" s="43"/>
      <c r="BP153" s="43"/>
      <c r="BQ153" s="43"/>
      <c r="BR153" s="43"/>
      <c r="BS153" s="43"/>
      <c r="BT153" s="43"/>
      <c r="BU153" s="43"/>
      <c r="BV153" s="43"/>
      <c r="BW153" s="43"/>
      <c r="BX153" s="43"/>
      <c r="BY153" s="43"/>
      <c r="BZ153" s="43"/>
      <c r="CA153" s="43"/>
      <c r="CB153" s="43"/>
      <c r="CC153" s="43"/>
      <c r="CD153" s="43"/>
      <c r="CE153" s="43"/>
      <c r="CF153" s="43"/>
      <c r="CG153" s="43"/>
      <c r="CH153" s="43"/>
      <c r="CI153" s="43"/>
      <c r="CJ153" s="43"/>
      <c r="CK153" s="43"/>
      <c r="CL153" s="43"/>
      <c r="CM153" s="43"/>
      <c r="CN153" s="43"/>
      <c r="CO153" s="43"/>
      <c r="CP153" s="43"/>
      <c r="CQ153" s="43"/>
      <c r="CR153" s="43"/>
      <c r="CS153" s="43"/>
      <c r="CT153" s="43"/>
      <c r="CU153" s="43"/>
      <c r="CV153" s="43"/>
      <c r="CW153" s="43"/>
      <c r="CX153" s="43"/>
      <c r="CY153" s="43"/>
      <c r="CZ153" s="43"/>
      <c r="DA153" s="43"/>
      <c r="DB153" s="43"/>
      <c r="DC153" s="43"/>
      <c r="DD153" s="43"/>
      <c r="DE153" s="43"/>
      <c r="DF153" s="43"/>
      <c r="DG153" s="43"/>
      <c r="DH153" s="43"/>
      <c r="DI153" s="43"/>
      <c r="DJ153" s="43"/>
      <c r="DK153" s="43"/>
      <c r="DL153" s="43"/>
      <c r="DM153" s="43"/>
      <c r="DN153" s="43"/>
      <c r="DO153" s="43"/>
      <c r="DP153" s="43"/>
      <c r="DQ153" s="43"/>
      <c r="DR153" s="43"/>
      <c r="DS153" s="43"/>
      <c r="DT153" s="43"/>
      <c r="DU153" s="43"/>
      <c r="DV153" s="43"/>
      <c r="DW153" s="43"/>
      <c r="DX153" s="43"/>
      <c r="DY153" s="43"/>
      <c r="DZ153" s="43"/>
      <c r="EA153" s="43"/>
      <c r="EB153" s="43"/>
      <c r="EC153" s="43"/>
      <c r="ED153" s="43"/>
      <c r="EE153" s="43"/>
      <c r="EF153" s="43"/>
      <c r="EG153" s="43"/>
      <c r="EH153" s="43"/>
      <c r="EI153" s="43"/>
      <c r="EJ153" s="43"/>
    </row>
    <row r="154" spans="1:140" s="44" customFormat="1" ht="12" customHeight="1" thickBot="1" x14ac:dyDescent="0.3">
      <c r="A154" s="145"/>
      <c r="B154" s="148"/>
      <c r="C154" s="88" t="str">
        <f t="shared" ref="C154" si="441">IF(AND(B149="ACROB",$C$5="DUETO"),"ACROB_C","")</f>
        <v/>
      </c>
      <c r="D154" s="98"/>
      <c r="E154" s="55" t="s">
        <v>1170</v>
      </c>
      <c r="F154" s="81"/>
      <c r="G154" s="82"/>
      <c r="H154" s="83"/>
      <c r="I154" s="50"/>
      <c r="J154" s="50"/>
      <c r="K154" s="50"/>
      <c r="L154" s="50"/>
      <c r="M154" s="50"/>
      <c r="N154" s="50"/>
      <c r="O154" s="84"/>
      <c r="P154" s="49"/>
      <c r="Q154" s="49"/>
      <c r="R154" s="50"/>
      <c r="S154" s="50"/>
      <c r="T154" s="50"/>
      <c r="U154" s="50"/>
      <c r="V154" s="50"/>
      <c r="W154" s="84"/>
      <c r="X154" s="50"/>
      <c r="Y154" s="50"/>
      <c r="Z154" s="123"/>
      <c r="AA154" s="61"/>
      <c r="AB154" s="61"/>
      <c r="AC154" s="61"/>
      <c r="AD154" s="61"/>
      <c r="AE154" s="61"/>
      <c r="AF154" s="61"/>
      <c r="AG154" s="61"/>
      <c r="AH154" s="61"/>
      <c r="AI154" s="61"/>
      <c r="AJ154" s="61"/>
      <c r="AK154" s="61"/>
      <c r="AL154" s="61"/>
      <c r="AM154" s="61"/>
      <c r="AN154" s="61"/>
      <c r="AO154" s="61"/>
      <c r="AP154" s="61"/>
      <c r="AQ154" s="61"/>
      <c r="AR154" s="61"/>
      <c r="AS154" s="61"/>
      <c r="AT154" s="61"/>
      <c r="AU154" s="61"/>
      <c r="AV154" s="61"/>
      <c r="AW154" s="61"/>
      <c r="AX154" s="61"/>
      <c r="AY154" s="61"/>
      <c r="AZ154" s="61"/>
      <c r="BA154" s="61"/>
      <c r="BB154" s="61"/>
      <c r="BC154" s="61"/>
      <c r="BD154" s="61"/>
      <c r="BE154" s="43"/>
      <c r="BF154" s="43"/>
      <c r="BG154" s="43"/>
      <c r="BH154" s="43"/>
      <c r="BI154" s="43"/>
      <c r="BJ154" s="43"/>
      <c r="BK154" s="43"/>
      <c r="BL154" s="43"/>
      <c r="BM154" s="43"/>
      <c r="BN154" s="43"/>
      <c r="BO154" s="43"/>
      <c r="BP154" s="43"/>
      <c r="BQ154" s="43"/>
      <c r="BR154" s="43"/>
      <c r="BS154" s="43"/>
      <c r="BT154" s="43"/>
      <c r="BU154" s="43"/>
      <c r="BV154" s="43"/>
      <c r="BW154" s="43"/>
      <c r="BX154" s="43"/>
      <c r="BY154" s="43"/>
      <c r="BZ154" s="43"/>
      <c r="CA154" s="43"/>
      <c r="CB154" s="43"/>
      <c r="CC154" s="43"/>
      <c r="CD154" s="43"/>
      <c r="CE154" s="43"/>
      <c r="CF154" s="43"/>
      <c r="CG154" s="43"/>
      <c r="CH154" s="43"/>
      <c r="CI154" s="43"/>
      <c r="CJ154" s="43"/>
      <c r="CK154" s="43"/>
      <c r="CL154" s="43"/>
      <c r="CM154" s="43"/>
      <c r="CN154" s="43"/>
      <c r="CO154" s="43"/>
      <c r="CP154" s="43"/>
      <c r="CQ154" s="43"/>
      <c r="CR154" s="43"/>
      <c r="CS154" s="43"/>
      <c r="CT154" s="43"/>
      <c r="CU154" s="43"/>
      <c r="CV154" s="43"/>
      <c r="CW154" s="43"/>
      <c r="CX154" s="43"/>
      <c r="CY154" s="43"/>
      <c r="CZ154" s="43"/>
      <c r="DA154" s="43"/>
      <c r="DB154" s="43"/>
      <c r="DC154" s="43"/>
      <c r="DD154" s="43"/>
      <c r="DE154" s="43"/>
      <c r="DF154" s="43"/>
      <c r="DG154" s="43"/>
      <c r="DH154" s="43"/>
      <c r="DI154" s="43"/>
      <c r="DJ154" s="43"/>
      <c r="DK154" s="43"/>
      <c r="DL154" s="43"/>
      <c r="DM154" s="43"/>
      <c r="DN154" s="43"/>
      <c r="DO154" s="43"/>
      <c r="DP154" s="43"/>
      <c r="DQ154" s="43"/>
      <c r="DR154" s="43"/>
      <c r="DS154" s="43"/>
      <c r="DT154" s="43"/>
      <c r="DU154" s="43"/>
      <c r="DV154" s="43"/>
      <c r="DW154" s="43"/>
      <c r="DX154" s="43"/>
      <c r="DY154" s="43"/>
      <c r="DZ154" s="43"/>
      <c r="EA154" s="43"/>
      <c r="EB154" s="43"/>
      <c r="EC154" s="43"/>
      <c r="ED154" s="43"/>
      <c r="EE154" s="43"/>
      <c r="EF154" s="43"/>
      <c r="EG154" s="43"/>
      <c r="EH154" s="43"/>
      <c r="EI154" s="43"/>
      <c r="EJ154" s="43"/>
    </row>
    <row r="155" spans="1:140" s="44" customFormat="1" ht="12" customHeight="1" x14ac:dyDescent="0.25">
      <c r="A155" s="143"/>
      <c r="B155" s="146"/>
      <c r="C155" s="141" t="str">
        <f>IF(B155="HYBRID",MOVIMENTOS!$A$8,IF(B155="ACROB",MOVIMENTOS!$E$8,""))</f>
        <v/>
      </c>
      <c r="D155" s="96"/>
      <c r="E155" s="156" t="s">
        <v>1642</v>
      </c>
      <c r="F155" s="158" t="str">
        <f t="shared" ref="F155:F186" si="442">IF(B155="HYBRID",0.5,IF(B155="TRE",0,""))</f>
        <v/>
      </c>
      <c r="G155" s="159"/>
      <c r="H155" s="39"/>
      <c r="I155" s="41"/>
      <c r="J155" s="41"/>
      <c r="K155" s="41"/>
      <c r="L155" s="41"/>
      <c r="M155" s="41"/>
      <c r="N155" s="41"/>
      <c r="O155" s="40"/>
      <c r="P155" s="68"/>
      <c r="Q155" s="103" t="str">
        <f>IF(B155="HYBRID",MOVIMENTOS!$G$8,"")</f>
        <v/>
      </c>
      <c r="R155" s="42"/>
      <c r="S155" s="41"/>
      <c r="T155" s="41"/>
      <c r="U155" s="41"/>
      <c r="V155" s="41"/>
      <c r="W155" s="40"/>
      <c r="X155" s="68"/>
      <c r="Y155" s="68"/>
      <c r="Z155" s="121">
        <f t="shared" ref="Z155" si="443">IF(E158="Faturização",Y158,IF(E158="",Y157,0))</f>
        <v>0</v>
      </c>
      <c r="AA155" s="61"/>
      <c r="AB155" s="61"/>
      <c r="AC155" s="61"/>
      <c r="AD155" s="61"/>
      <c r="AE155" s="61"/>
      <c r="AF155" s="61"/>
      <c r="AG155" s="61"/>
      <c r="AH155" s="61"/>
      <c r="AI155" s="61"/>
      <c r="AJ155" s="61"/>
      <c r="AK155" s="61"/>
      <c r="AL155" s="61"/>
      <c r="AM155" s="61"/>
      <c r="AN155" s="61"/>
      <c r="AO155" s="61"/>
      <c r="AP155" s="61"/>
      <c r="AQ155" s="61"/>
      <c r="AR155" s="61"/>
      <c r="AS155" s="61"/>
      <c r="AT155" s="61"/>
      <c r="AU155" s="61"/>
      <c r="AV155" s="61"/>
      <c r="AW155" s="61"/>
      <c r="AX155" s="61"/>
      <c r="AY155" s="61"/>
      <c r="AZ155" s="61"/>
      <c r="BA155" s="61"/>
      <c r="BB155" s="61"/>
      <c r="BC155" s="61"/>
      <c r="BD155" s="61"/>
      <c r="BE155" s="43"/>
      <c r="BF155" s="43"/>
      <c r="BG155" s="43"/>
      <c r="BH155" s="43"/>
      <c r="BI155" s="43"/>
      <c r="BJ155" s="43"/>
      <c r="BK155" s="43"/>
      <c r="BL155" s="43"/>
      <c r="BM155" s="43"/>
      <c r="BN155" s="43"/>
      <c r="BO155" s="43"/>
      <c r="BP155" s="43"/>
      <c r="BQ155" s="43"/>
      <c r="BR155" s="43"/>
      <c r="BS155" s="43"/>
      <c r="BT155" s="43"/>
      <c r="BU155" s="43"/>
      <c r="BV155" s="43"/>
      <c r="BW155" s="43"/>
      <c r="BX155" s="43"/>
      <c r="BY155" s="43"/>
      <c r="BZ155" s="43"/>
      <c r="CA155" s="43"/>
      <c r="CB155" s="43"/>
      <c r="CC155" s="43"/>
      <c r="CD155" s="43"/>
      <c r="CE155" s="43"/>
      <c r="CF155" s="43"/>
      <c r="CG155" s="43"/>
      <c r="CH155" s="43"/>
      <c r="CI155" s="43"/>
      <c r="CJ155" s="43"/>
      <c r="CK155" s="43"/>
      <c r="CL155" s="43"/>
      <c r="CM155" s="43"/>
      <c r="CN155" s="43"/>
      <c r="CO155" s="43"/>
      <c r="CP155" s="43"/>
      <c r="CQ155" s="43"/>
      <c r="CR155" s="43"/>
      <c r="CS155" s="43"/>
      <c r="CT155" s="43"/>
      <c r="CU155" s="43"/>
      <c r="CV155" s="43"/>
      <c r="CW155" s="43"/>
      <c r="CX155" s="43"/>
      <c r="CY155" s="43"/>
      <c r="CZ155" s="43"/>
      <c r="DA155" s="43"/>
      <c r="DB155" s="43"/>
      <c r="DC155" s="43"/>
      <c r="DD155" s="43"/>
      <c r="DE155" s="43"/>
      <c r="DF155" s="43"/>
      <c r="DG155" s="43"/>
      <c r="DH155" s="43"/>
      <c r="DI155" s="43"/>
      <c r="DJ155" s="43"/>
      <c r="DK155" s="43"/>
      <c r="DL155" s="43"/>
      <c r="DM155" s="43"/>
      <c r="DN155" s="43"/>
      <c r="DO155" s="43"/>
      <c r="DP155" s="43"/>
      <c r="DQ155" s="43"/>
      <c r="DR155" s="43"/>
      <c r="DS155" s="43"/>
      <c r="DT155" s="43"/>
      <c r="DU155" s="43"/>
      <c r="DV155" s="43"/>
      <c r="DW155" s="43"/>
      <c r="DX155" s="43"/>
      <c r="DY155" s="43"/>
      <c r="DZ155" s="43"/>
      <c r="EA155" s="43"/>
      <c r="EB155" s="43"/>
      <c r="EC155" s="43"/>
      <c r="ED155" s="43"/>
      <c r="EE155" s="43"/>
      <c r="EF155" s="43"/>
      <c r="EG155" s="43"/>
      <c r="EH155" s="43"/>
      <c r="EI155" s="43"/>
      <c r="EJ155" s="43"/>
    </row>
    <row r="156" spans="1:140" s="44" customFormat="1" ht="12" customHeight="1" x14ac:dyDescent="0.25">
      <c r="A156" s="144"/>
      <c r="B156" s="147"/>
      <c r="C156" s="142"/>
      <c r="D156" s="97"/>
      <c r="E156" s="157"/>
      <c r="F156" s="160"/>
      <c r="G156" s="161"/>
      <c r="H156" s="45"/>
      <c r="I156" s="47"/>
      <c r="J156" s="47"/>
      <c r="K156" s="47"/>
      <c r="L156" s="47"/>
      <c r="M156" s="47"/>
      <c r="N156" s="47"/>
      <c r="O156" s="46"/>
      <c r="P156" s="34"/>
      <c r="Q156" s="104"/>
      <c r="R156" s="47"/>
      <c r="S156" s="47"/>
      <c r="T156" s="47"/>
      <c r="U156" s="47"/>
      <c r="V156" s="47"/>
      <c r="W156" s="47"/>
      <c r="X156" s="61"/>
      <c r="Y156" s="61"/>
      <c r="Z156" s="122"/>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43"/>
      <c r="BF156" s="43"/>
      <c r="BG156" s="43"/>
      <c r="BH156" s="43"/>
      <c r="BI156" s="43"/>
      <c r="BJ156" s="43"/>
      <c r="BK156" s="43"/>
      <c r="BL156" s="43"/>
      <c r="BM156" s="43"/>
      <c r="BN156" s="43"/>
      <c r="BO156" s="43"/>
      <c r="BP156" s="43"/>
      <c r="BQ156" s="43"/>
      <c r="BR156" s="43"/>
      <c r="BS156" s="43"/>
      <c r="BT156" s="43"/>
      <c r="BU156" s="43"/>
      <c r="BV156" s="43"/>
      <c r="BW156" s="43"/>
      <c r="BX156" s="43"/>
      <c r="BY156" s="43"/>
      <c r="BZ156" s="43"/>
      <c r="CA156" s="43"/>
      <c r="CB156" s="43"/>
      <c r="CC156" s="43"/>
      <c r="CD156" s="43"/>
      <c r="CE156" s="43"/>
      <c r="CF156" s="43"/>
      <c r="CG156" s="43"/>
      <c r="CH156" s="43"/>
      <c r="CI156" s="43"/>
      <c r="CJ156" s="43"/>
      <c r="CK156" s="43"/>
      <c r="CL156" s="43"/>
      <c r="CM156" s="43"/>
      <c r="CN156" s="43"/>
      <c r="CO156" s="43"/>
      <c r="CP156" s="43"/>
      <c r="CQ156" s="43"/>
      <c r="CR156" s="43"/>
      <c r="CS156" s="43"/>
      <c r="CT156" s="43"/>
      <c r="CU156" s="43"/>
      <c r="CV156" s="43"/>
      <c r="CW156" s="43"/>
      <c r="CX156" s="43"/>
      <c r="CY156" s="43"/>
      <c r="CZ156" s="43"/>
      <c r="DA156" s="43"/>
      <c r="DB156" s="43"/>
      <c r="DC156" s="43"/>
      <c r="DD156" s="43"/>
      <c r="DE156" s="43"/>
      <c r="DF156" s="43"/>
      <c r="DG156" s="43"/>
      <c r="DH156" s="43"/>
      <c r="DI156" s="43"/>
      <c r="DJ156" s="43"/>
      <c r="DK156" s="43"/>
      <c r="DL156" s="43"/>
      <c r="DM156" s="43"/>
      <c r="DN156" s="43"/>
      <c r="DO156" s="43"/>
      <c r="DP156" s="43"/>
      <c r="DQ156" s="43"/>
      <c r="DR156" s="43"/>
      <c r="DS156" s="43"/>
      <c r="DT156" s="43"/>
      <c r="DU156" s="43"/>
      <c r="DV156" s="43"/>
      <c r="DW156" s="43"/>
      <c r="DX156" s="43"/>
      <c r="DY156" s="43"/>
      <c r="DZ156" s="43"/>
      <c r="EA156" s="43"/>
      <c r="EB156" s="43"/>
      <c r="EC156" s="43"/>
      <c r="ED156" s="43"/>
      <c r="EE156" s="43"/>
      <c r="EF156" s="43"/>
      <c r="EG156" s="43"/>
      <c r="EH156" s="43"/>
      <c r="EI156" s="43"/>
      <c r="EJ156" s="43"/>
    </row>
    <row r="157" spans="1:140" s="44" customFormat="1" ht="12" customHeight="1" x14ac:dyDescent="0.3">
      <c r="A157" s="144"/>
      <c r="B157" s="147"/>
      <c r="C157" s="48" t="str">
        <f>IF(B155="HYBRID",MOVIMENTOS!$P$8,"")</f>
        <v/>
      </c>
      <c r="D157" s="97"/>
      <c r="E157" s="58" t="s">
        <v>1170</v>
      </c>
      <c r="F157" s="32"/>
      <c r="G157" s="33"/>
      <c r="H157" s="58">
        <f t="shared" ref="H157:H214" si="444">IF(OR(IFERROR(AC157,TRUE)=TRUE,IFERROR(AK157,TRUE)=TRUE)=TRUE,0,IF(AC157=0,AK157,AC157))</f>
        <v>0</v>
      </c>
      <c r="I157" s="58">
        <f t="shared" ref="I157:I188" si="445">IF(OR(IFERROR(AD157,TRUE)=TRUE,IFERROR(AL157,TRUE)=TRUE)=TRUE,0,IF(AD157=0,AL157,AD157))</f>
        <v>0</v>
      </c>
      <c r="J157" s="58">
        <f t="shared" ref="J157:J214" si="446">IF(OR(IFERROR(AE157,TRUE)=TRUE,IFERROR(AM157,TRUE)=TRUE)=TRUE,0,IF(AE157=0,AM157,AE157))</f>
        <v>0</v>
      </c>
      <c r="K157" s="58">
        <f t="shared" ref="K157:K214" si="447">IF(OR(IFERROR(AF157,TRUE)=TRUE,IFERROR(AN157,TRUE)=TRUE)=TRUE,0,IF(AF157=0,AN157,AF157))</f>
        <v>0</v>
      </c>
      <c r="L157" s="58">
        <f t="shared" ref="L157:L214" si="448">IF(OR(IFERROR(AG157,TRUE)=TRUE,IFERROR(AO157,TRUE)=TRUE)=TRUE,0,IF(AG157=0,AO157,AG157))</f>
        <v>0</v>
      </c>
      <c r="M157" s="58">
        <f t="shared" ref="M157:M214" si="449">IF(OR(IFERROR(AH157,TRUE)=TRUE,IFERROR(AP157,TRUE)=TRUE)=TRUE,0,IF(AH157=0,AP157,AH157))</f>
        <v>0</v>
      </c>
      <c r="N157" s="58">
        <f t="shared" ref="N157:N214" si="450">IF(OR(IFERROR(AI157,TRUE)=TRUE,IFERROR(AQ157,TRUE)=TRUE)=TRUE,0,IF(AI157=0,AQ157,AI157))</f>
        <v>0</v>
      </c>
      <c r="O157" s="58">
        <f t="shared" ref="O157:O214" si="451">IF(OR(IFERROR(AJ157,TRUE)=TRUE,IFERROR(AR157,TRUE)=TRUE)=TRUE,0,IF(AJ157=0,AR157,AJ157))</f>
        <v>0</v>
      </c>
      <c r="P157" s="34">
        <f t="shared" ref="P157" si="452">SUM(H157:O157)</f>
        <v>0</v>
      </c>
      <c r="Q157" s="34" t="str">
        <f t="shared" ref="Q157:Q188" si="453">C157</f>
        <v/>
      </c>
      <c r="R157" s="34">
        <f>IF(R156=MOVIMENTOS!$A$53,MOVIMENTOS!$A$54,IF(R156=MOVIMENTOS!$B$53,MOVIMENTOS!$B$54,IF(R156=MOVIMENTOS!$C$53,MOVIMENTOS!$C$54,IF(R156=MOVIMENTOS!$D$53,MOVIMENTOS!$D$54,IF(R156=MOVIMENTOS!$E$53,MOVIMENTOS!$E$54,IF(R156=MOVIMENTOS!$F$53,MOVIMENTOS!$F$54,IF(R156=MOVIMENTOS!$G$53,MOVIMENTOS!$G$54,IF(R156=MOVIMENTOS!$I$53,MOVIMENTOS!$I$54,IF(R156=MOVIMENTOS!$J$53,MOVIMENTOS!$J$54,IF(R156=MOVIMENTOS!$K$53,MOVIMENTOS!$K$54,IF(R156=MOVIMENTOS!$L$53,MOVIMENTOS!$L$54,IF(R156=MOVIMENTOS!$M$53,MOVIMENTOS!$M$54,IF(R156=MOVIMENTOS!$N$53,MOVIMENTOS!$N$54,IF(R156=MOVIMENTOS!$O$53,MOVIMENTOS!$O$54,IF(R156=MOVIMENTOS!$P$53,MOVIMENTOS!$P$54,IF(R156=MOVIMENTOS!$Q$53,MOVIMENTOS!$Q$54,IF(R156=MOVIMENTOS!$R$53,MOVIMENTOS!$R$54,IF(R156=MOVIMENTOS!$S$53,MOVIMENTOS!$S$54,IF(R156=MOVIMENTOS!$T$53,MOVIMENTOS!$T$54,0)))))))))))))))))))</f>
        <v>0</v>
      </c>
      <c r="S157" s="34">
        <f>IF(S156=MOVIMENTOS!$A$53,MOVIMENTOS!$A$54,IF(S156=MOVIMENTOS!$B$53,MOVIMENTOS!$B$54,IF(S156=MOVIMENTOS!$C$53,MOVIMENTOS!$C$54,IF(S156=MOVIMENTOS!$D$53,MOVIMENTOS!$D$54,IF(S156=MOVIMENTOS!$E$53,MOVIMENTOS!$E$54,IF(S156=MOVIMENTOS!$F$53,MOVIMENTOS!$F$54,IF(S156=MOVIMENTOS!$G$53,MOVIMENTOS!$G$54,IF(S156=MOVIMENTOS!$I$53,MOVIMENTOS!$I$54,IF(S156=MOVIMENTOS!$J$53,MOVIMENTOS!$J$54,IF(S156=MOVIMENTOS!$K$53,MOVIMENTOS!$K$54,IF(S156=MOVIMENTOS!$L$53,MOVIMENTOS!$L$54,IF(S156=MOVIMENTOS!$M$53,MOVIMENTOS!$M$54,IF(S156=MOVIMENTOS!$N$53,MOVIMENTOS!$N$54,IF(S156=MOVIMENTOS!$O$53,MOVIMENTOS!$O$54,IF(S156=MOVIMENTOS!$P$53,MOVIMENTOS!$P$54,IF(S156=MOVIMENTOS!$Q$53,MOVIMENTOS!$Q$54,IF(S156=MOVIMENTOS!$R$53,MOVIMENTOS!$R$54,IF(S156=MOVIMENTOS!$S$53,MOVIMENTOS!$S$54,IF(S156=MOVIMENTOS!$T$53,MOVIMENTOS!$T$54,0)))))))))))))))))))</f>
        <v>0</v>
      </c>
      <c r="T157" s="34">
        <f>IF(T156=MOVIMENTOS!$A$53,MOVIMENTOS!$A$54,IF(T156=MOVIMENTOS!$B$53,MOVIMENTOS!$B$54,IF(T156=MOVIMENTOS!$C$53,MOVIMENTOS!$C$54,IF(T156=MOVIMENTOS!$D$53,MOVIMENTOS!$D$54,IF(T156=MOVIMENTOS!$E$53,MOVIMENTOS!$E$54,IF(T156=MOVIMENTOS!$F$53,MOVIMENTOS!$F$54,IF(T156=MOVIMENTOS!$G$53,MOVIMENTOS!$G$54,IF(T156=MOVIMENTOS!$I$53,MOVIMENTOS!$I$54,IF(T156=MOVIMENTOS!$J$53,MOVIMENTOS!$J$54,IF(T156=MOVIMENTOS!$K$53,MOVIMENTOS!$K$54,IF(T156=MOVIMENTOS!$L$53,MOVIMENTOS!$L$54,IF(T156=MOVIMENTOS!$M$53,MOVIMENTOS!$M$54,IF(T156=MOVIMENTOS!$N$53,MOVIMENTOS!$N$54,IF(T156=MOVIMENTOS!$O$53,MOVIMENTOS!$O$54,IF(T156=MOVIMENTOS!$P$53,MOVIMENTOS!$P$54,IF(T156=MOVIMENTOS!$Q$53,MOVIMENTOS!$Q$54,IF(T156=MOVIMENTOS!$R$53,MOVIMENTOS!$R$54,IF(T156=MOVIMENTOS!$S$53,MOVIMENTOS!$S$54,IF(T156=MOVIMENTOS!$T$53,MOVIMENTOS!$T$54,0)))))))))))))))))))</f>
        <v>0</v>
      </c>
      <c r="U157" s="34">
        <f>IF(U156=MOVIMENTOS!$A$53,MOVIMENTOS!$A$54,IF(U156=MOVIMENTOS!$B$53,MOVIMENTOS!$B$54,IF(U156=MOVIMENTOS!$C$53,MOVIMENTOS!$C$54,IF(U156=MOVIMENTOS!$D$53,MOVIMENTOS!$D$54,IF(U156=MOVIMENTOS!$E$53,MOVIMENTOS!$E$54,IF(U156=MOVIMENTOS!$F$53,MOVIMENTOS!$F$54,IF(U156=MOVIMENTOS!$G$53,MOVIMENTOS!$G$54,IF(U156=MOVIMENTOS!$I$53,MOVIMENTOS!$I$54,IF(U156=MOVIMENTOS!$J$53,MOVIMENTOS!$J$54,IF(U156=MOVIMENTOS!$K$53,MOVIMENTOS!$K$54,IF(U156=MOVIMENTOS!$L$53,MOVIMENTOS!$L$54,IF(U156=MOVIMENTOS!$M$53,MOVIMENTOS!$M$54,IF(U156=MOVIMENTOS!$N$53,MOVIMENTOS!$N$54,IF(U156=MOVIMENTOS!$O$53,MOVIMENTOS!$O$54,IF(U156=MOVIMENTOS!$P$53,MOVIMENTOS!$P$54,IF(U156=MOVIMENTOS!$Q$53,MOVIMENTOS!$Q$54,IF(U156=MOVIMENTOS!$R$53,MOVIMENTOS!$R$54,IF(U156=MOVIMENTOS!$S$53,MOVIMENTOS!$S$54,IF(U156=MOVIMENTOS!$T$53,MOVIMENTOS!$T$54,0)))))))))))))))))))</f>
        <v>0</v>
      </c>
      <c r="V157" s="34">
        <f>IF(V156=MOVIMENTOS!$A$53,MOVIMENTOS!$A$54,IF(V156=MOVIMENTOS!$B$53,MOVIMENTOS!$B$54,IF(V156=MOVIMENTOS!$C$53,MOVIMENTOS!$C$54,IF(V156=MOVIMENTOS!$D$53,MOVIMENTOS!$D$54,IF(V156=MOVIMENTOS!$E$53,MOVIMENTOS!$E$54,IF(V156=MOVIMENTOS!$F$53,MOVIMENTOS!$F$54,IF(V156=MOVIMENTOS!$G$53,MOVIMENTOS!$G$54,IF(V156=MOVIMENTOS!$I$53,MOVIMENTOS!$I$54,IF(V156=MOVIMENTOS!$J$53,MOVIMENTOS!$J$54,IF(V156=MOVIMENTOS!$K$53,MOVIMENTOS!$K$54,IF(V156=MOVIMENTOS!$L$53,MOVIMENTOS!$L$54,IF(V156=MOVIMENTOS!$M$53,MOVIMENTOS!$M$54,IF(V156=MOVIMENTOS!$N$53,MOVIMENTOS!$N$54,IF(V156=MOVIMENTOS!$O$53,MOVIMENTOS!$O$54,IF(V156=MOVIMENTOS!$P$53,MOVIMENTOS!$P$54,IF(V156=MOVIMENTOS!$Q$53,MOVIMENTOS!$Q$54,IF(V156=MOVIMENTOS!$R$53,MOVIMENTOS!$R$54,IF(V156=MOVIMENTOS!$S$53,MOVIMENTOS!$S$54,IF(V156=MOVIMENTOS!$T$53,MOVIMENTOS!$T$54,0)))))))))))))))))))</f>
        <v>0</v>
      </c>
      <c r="W157" s="34">
        <f>IF(W156=MOVIMENTOS!$A$53,MOVIMENTOS!$A$54,IF(W156=MOVIMENTOS!$B$53,MOVIMENTOS!$B$54,IF(W156=MOVIMENTOS!$C$53,MOVIMENTOS!$C$54,IF(W156=MOVIMENTOS!$D$53,MOVIMENTOS!$D$54,IF(W156=MOVIMENTOS!$E$53,MOVIMENTOS!$E$54,IF(W156=MOVIMENTOS!$F$53,MOVIMENTOS!$F$54,IF(W156=MOVIMENTOS!$G$53,MOVIMENTOS!$G$54,IF(W156=MOVIMENTOS!$I$53,MOVIMENTOS!$I$54,IF(W156=MOVIMENTOS!$J$53,MOVIMENTOS!$J$54,IF(W156=MOVIMENTOS!$K$53,MOVIMENTOS!$K$54,IF(W156=MOVIMENTOS!$L$53,MOVIMENTOS!$L$54,IF(W156=MOVIMENTOS!$M$53,MOVIMENTOS!$M$54,IF(W156=MOVIMENTOS!$N$53,MOVIMENTOS!$N$54,IF(W156=MOVIMENTOS!$O$53,MOVIMENTOS!$O$54,IF(W156=MOVIMENTOS!$P$53,MOVIMENTOS!$P$54,IF(W156=MOVIMENTOS!$Q$53,MOVIMENTOS!$Q$54,IF(W156=MOVIMENTOS!$R$53,MOVIMENTOS!$R$54,IF(W156=MOVIMENTOS!$S$53,MOVIMENTOS!$S$54,IF(W156=MOVIMENTOS!$T$53,MOVIMENTOS!$T$54,0)))))))))))))))))))</f>
        <v>0</v>
      </c>
      <c r="X157" s="91">
        <f>IF(X156=MOVIMENTOS!$A$53,MOVIMENTOS!$A$54,IF(X156=MOVIMENTOS!$B$53,MOVIMENTOS!$B$54,IF(X156=MOVIMENTOS!$C$53,MOVIMENTOS!$C$54,IF(X156=MOVIMENTOS!$D$53,MOVIMENTOS!$D$54,IF(X156=MOVIMENTOS!$E$53,MOVIMENTOS!$E$54,IF(X156=MOVIMENTOS!$F$53,MOVIMENTOS!$F$54,IF(X156=MOVIMENTOS!$G$53,MOVIMENTOS!$G$54,IF(X156=MOVIMENTOS!$I$53,MOVIMENTOS!$I$54,IF(X156=MOVIMENTOS!$J$53,MOVIMENTOS!$J$54,IF(X156=MOVIMENTOS!$K$53,MOVIMENTOS!$K$54,IF(X156=MOVIMENTOS!$L$53,MOVIMENTOS!$L$54,IF(X156=MOVIMENTOS!$M$53,MOVIMENTOS!$M$54,IF(X156=MOVIMENTOS!$N$53,MOVIMENTOS!$N$54,IF(X156=MOVIMENTOS!$O$53,MOVIMENTOS!$O$54,IF(X156=MOVIMENTOS!$P$53,MOVIMENTOS!$P$54,IF(X156=MOVIMENTOS!$Q$53,MOVIMENTOS!$Q$54,IF(X156=MOVIMENTOS!$R$53,MOVIMENTOS!$R$54,IF(X156=MOVIMENTOS!$S$53,MOVIMENTOS!$S$54,IF(X156=MOVIMENTOS!$T$53,MOVIMENTOS!$T$54,0)))))))))))))))))))</f>
        <v>0</v>
      </c>
      <c r="Y157" s="71">
        <f t="shared" ref="Y157" si="454">P157+X157+SUM(F160:W160)</f>
        <v>0</v>
      </c>
      <c r="Z157" s="122"/>
      <c r="AA157" s="69"/>
      <c r="AB157" s="61"/>
      <c r="AC157" s="62">
        <f>IF(B155="HYBRID",HLOOKUP(H156,MOVIMENTOS!$A$38:$AQ$39,2,0),0)</f>
        <v>0</v>
      </c>
      <c r="AD157" s="62">
        <f>IF(B155="HYBRID",HLOOKUP(I156,MOVIMENTOS!$A$38:$AQ$39,2,0),0)</f>
        <v>0</v>
      </c>
      <c r="AE157" s="62">
        <f>IF(B155="HYBRID",HLOOKUP(J156,MOVIMENTOS!$A$38:$AQ$39,2,0),0)</f>
        <v>0</v>
      </c>
      <c r="AF157" s="62">
        <f>IF(B155="HYBRID",HLOOKUP(K156,MOVIMENTOS!$A$38:$AQ$39,2,0),0)</f>
        <v>0</v>
      </c>
      <c r="AG157" s="62">
        <f>IF(B155="HYBRID",HLOOKUP(L156,MOVIMENTOS!$A$38:$AQ$39,2,0),0)</f>
        <v>0</v>
      </c>
      <c r="AH157" s="62">
        <f>IF(B155="HYBRID",HLOOKUP(M156,MOVIMENTOS!$A$38:$AQ$39,2,0),0)</f>
        <v>0</v>
      </c>
      <c r="AI157" s="62">
        <f>IF(B155="HYBRID",HLOOKUP(N156,MOVIMENTOS!$A$38:$AQ$39,2,0),0)</f>
        <v>0</v>
      </c>
      <c r="AJ157" s="62">
        <f>IF(B155="HYBRID",HLOOKUP(O156,MOVIMENTOS!$A$38:$AQ$39,2,0),0)</f>
        <v>0</v>
      </c>
      <c r="AK157" s="63">
        <f>IF(B155="TRE",HLOOKUP(H156,MOVIMENTOS!$A$57:$K$60,VLOOKUP($C$4,MOVIMENTOS!$A$63:$B$65,2,0),TRUE),0)</f>
        <v>0</v>
      </c>
      <c r="AL157" s="63">
        <f>IF(B155="TRE",HLOOKUP(I156,MOVIMENTOS!$A$57:$K$60,VLOOKUP($C$4,MOVIMENTOS!$A$63:$B$65,2,0),TRUE),0)</f>
        <v>0</v>
      </c>
      <c r="AM157" s="63">
        <f>IF(B155="TRE",HLOOKUP(J156,MOVIMENTOS!$A$57:$K$60,VLOOKUP($C$4,MOVIMENTOS!$A$63:$B$65,2,0),TRUE),0)</f>
        <v>0</v>
      </c>
      <c r="AN157" s="63">
        <f>IF(B155="TRE",HLOOKUP(K156,MOVIMENTOS!$A$57:$K$60,VLOOKUP($C$4,MOVIMENTOS!$A$63:$B$65,2,0),TRUE),0)</f>
        <v>0</v>
      </c>
      <c r="AO157" s="63">
        <f>IF(B155="TRE",HLOOKUP(N156,MOVIMENTOS!$A$57:$K$60,VLOOKUP($C$4,MOVIMENTOS!$A$63:$B$65,2,0),TRUE),0)</f>
        <v>0</v>
      </c>
      <c r="AP157" s="63">
        <f>IF(B155="TRE",HLOOKUP(O156,MOVIMENTOS!$A$57:$K$60,VLOOKUP($C$4,MOVIMENTOS!$A$63:$B$65,2,0),TRUE),0)</f>
        <v>0</v>
      </c>
      <c r="AQ157" s="63">
        <f>IF(C155="TRE",HLOOKUP(Q156,MOVIMENTOS!$A$57:$K$60,VLOOKUP($C$4,MOVIMENTOS!$A$63:$B$65,2,0),TRUE),0)</f>
        <v>0</v>
      </c>
      <c r="AR157" s="63">
        <f>IF(D155="TRE",HLOOKUP(R156,MOVIMENTOS!$A$57:$K$60,VLOOKUP($C$4,MOVIMENTOS!$A$63:$B$65,2,0),TRUE),0)</f>
        <v>0</v>
      </c>
      <c r="AS157" s="72" t="s">
        <v>1592</v>
      </c>
      <c r="AT157" s="61"/>
      <c r="AU157" s="61"/>
      <c r="AV157" s="61"/>
      <c r="AW157" s="61"/>
      <c r="AX157" s="61"/>
      <c r="AY157" s="61"/>
      <c r="AZ157" s="61"/>
      <c r="BA157" s="61"/>
      <c r="BB157" s="61"/>
      <c r="BC157" s="61"/>
      <c r="BD157" s="61"/>
      <c r="BE157" s="43"/>
      <c r="BF157" s="43"/>
      <c r="BG157" s="43"/>
      <c r="BH157" s="43"/>
      <c r="BI157" s="43"/>
      <c r="BJ157" s="43"/>
      <c r="BK157" s="43"/>
      <c r="BL157" s="43"/>
      <c r="BM157" s="43"/>
      <c r="BN157" s="43"/>
      <c r="BO157" s="43"/>
      <c r="BP157" s="43"/>
      <c r="BQ157" s="43"/>
      <c r="BR157" s="43"/>
      <c r="BS157" s="43"/>
      <c r="BT157" s="43"/>
      <c r="BU157" s="43"/>
      <c r="BV157" s="43"/>
      <c r="BW157" s="43"/>
      <c r="BX157" s="43"/>
      <c r="BY157" s="43"/>
      <c r="BZ157" s="43"/>
      <c r="CA157" s="43"/>
      <c r="CB157" s="43"/>
      <c r="CC157" s="43"/>
      <c r="CD157" s="43"/>
      <c r="CE157" s="43"/>
      <c r="CF157" s="43"/>
      <c r="CG157" s="43"/>
      <c r="CH157" s="43"/>
      <c r="CI157" s="43"/>
      <c r="CJ157" s="43"/>
      <c r="CK157" s="43"/>
      <c r="CL157" s="43"/>
      <c r="CM157" s="43"/>
      <c r="CN157" s="43"/>
      <c r="CO157" s="43"/>
      <c r="CP157" s="43"/>
      <c r="CQ157" s="43"/>
      <c r="CR157" s="43"/>
      <c r="CS157" s="43"/>
      <c r="CT157" s="43"/>
      <c r="CU157" s="43"/>
      <c r="CV157" s="43"/>
      <c r="CW157" s="43"/>
      <c r="CX157" s="43"/>
      <c r="CY157" s="43"/>
      <c r="CZ157" s="43"/>
      <c r="DA157" s="43"/>
      <c r="DB157" s="43"/>
      <c r="DC157" s="43"/>
      <c r="DD157" s="43"/>
      <c r="DE157" s="43"/>
      <c r="DF157" s="43"/>
      <c r="DG157" s="43"/>
      <c r="DH157" s="43"/>
      <c r="DI157" s="43"/>
      <c r="DJ157" s="43"/>
      <c r="DK157" s="43"/>
      <c r="DL157" s="43"/>
      <c r="DM157" s="43"/>
      <c r="DN157" s="43"/>
      <c r="DO157" s="43"/>
      <c r="DP157" s="43"/>
      <c r="DQ157" s="43"/>
      <c r="DR157" s="43"/>
      <c r="DS157" s="43"/>
      <c r="DT157" s="43"/>
      <c r="DU157" s="43"/>
      <c r="DV157" s="43"/>
      <c r="DW157" s="43"/>
      <c r="DX157" s="43"/>
      <c r="DY157" s="43"/>
      <c r="DZ157" s="43"/>
      <c r="EA157" s="43"/>
      <c r="EB157" s="43"/>
      <c r="EC157" s="43"/>
      <c r="ED157" s="43"/>
      <c r="EE157" s="43"/>
      <c r="EF157" s="43"/>
      <c r="EG157" s="43"/>
      <c r="EH157" s="43"/>
      <c r="EI157" s="43"/>
      <c r="EJ157" s="43"/>
    </row>
    <row r="158" spans="1:140" s="44" customFormat="1" ht="24" customHeight="1" x14ac:dyDescent="0.25">
      <c r="A158" s="144"/>
      <c r="B158" s="147"/>
      <c r="C158" s="43" t="str">
        <f t="shared" ref="C158:C189" si="455">IF($C$4="Duet","Faturização",IF($C$4="Duet Mix","Faturização",IF($C$4="team","Faturização",IF($C$4="Combi","Faturização",""))))</f>
        <v/>
      </c>
      <c r="D158" s="97"/>
      <c r="E158" s="58" t="str">
        <f t="shared" ref="E158" si="456">IF(AND(C158="Faturização",B155="Hybrid"),"Faturização","")</f>
        <v/>
      </c>
      <c r="F158" s="149" t="s">
        <v>1617</v>
      </c>
      <c r="G158" s="150"/>
      <c r="H158" s="74"/>
      <c r="I158" s="75"/>
      <c r="J158" s="75"/>
      <c r="K158" s="75"/>
      <c r="L158" s="75"/>
      <c r="M158" s="75"/>
      <c r="N158" s="75"/>
      <c r="O158" s="76"/>
      <c r="P158" s="61">
        <f t="shared" ref="P158" si="457">(H157*H158)+(I157*I158)+(J157*J158)+(K157*K158)+(L157*L158)+(M157*M158)+(N157*N158)+(O157*O158)</f>
        <v>0</v>
      </c>
      <c r="Q158" s="61"/>
      <c r="R158" s="43"/>
      <c r="S158" s="43"/>
      <c r="T158" s="43"/>
      <c r="U158" s="43"/>
      <c r="V158" s="43"/>
      <c r="W158" s="43"/>
      <c r="X158" s="70">
        <f t="shared" ref="X158" si="458">(R157*R158)+(S157*S158)+(T157*T158)+(U157*U158)+(V157*V158)+(W157*W158)</f>
        <v>0</v>
      </c>
      <c r="Y158" s="70">
        <f t="shared" ref="Y158" si="459">F157+G157+P158+X158+SUM(F161:W161)</f>
        <v>0</v>
      </c>
      <c r="Z158" s="122"/>
      <c r="AA158" s="61"/>
      <c r="AB158" s="61"/>
      <c r="AC158" s="62"/>
      <c r="AD158" s="62"/>
      <c r="AE158" s="62"/>
      <c r="AF158" s="62"/>
      <c r="AG158" s="62"/>
      <c r="AH158" s="62"/>
      <c r="AI158" s="62"/>
      <c r="AJ158" s="62"/>
      <c r="AK158" s="63"/>
      <c r="AL158" s="63"/>
      <c r="AM158" s="63"/>
      <c r="AN158" s="63"/>
      <c r="AO158" s="63"/>
      <c r="AP158" s="63"/>
      <c r="AQ158" s="63"/>
      <c r="AR158" s="63"/>
      <c r="AS158" s="70" t="s">
        <v>1593</v>
      </c>
      <c r="AT158" s="61"/>
      <c r="AU158" s="61"/>
      <c r="AV158" s="61"/>
      <c r="AW158" s="61"/>
      <c r="AX158" s="61"/>
      <c r="AY158" s="61"/>
      <c r="AZ158" s="61"/>
      <c r="BA158" s="61"/>
      <c r="BB158" s="61"/>
      <c r="BC158" s="61"/>
      <c r="BD158" s="61"/>
      <c r="BE158" s="43"/>
      <c r="BF158" s="43"/>
      <c r="BG158" s="43"/>
      <c r="BH158" s="43"/>
      <c r="BI158" s="43"/>
      <c r="BJ158" s="43"/>
      <c r="BK158" s="43"/>
      <c r="BL158" s="43"/>
      <c r="BM158" s="43"/>
      <c r="BN158" s="43"/>
      <c r="BO158" s="43"/>
      <c r="BP158" s="43"/>
      <c r="BQ158" s="43"/>
      <c r="BR158" s="43"/>
      <c r="BS158" s="43"/>
      <c r="BT158" s="43"/>
      <c r="BU158" s="43"/>
      <c r="BV158" s="43"/>
      <c r="BW158" s="43"/>
      <c r="BX158" s="43"/>
      <c r="BY158" s="43"/>
      <c r="BZ158" s="43"/>
      <c r="CA158" s="43"/>
      <c r="CB158" s="43"/>
      <c r="CC158" s="43"/>
      <c r="CD158" s="43"/>
      <c r="CE158" s="43"/>
      <c r="CF158" s="43"/>
      <c r="CG158" s="43"/>
      <c r="CH158" s="43"/>
      <c r="CI158" s="43"/>
      <c r="CJ158" s="43"/>
      <c r="CK158" s="43"/>
      <c r="CL158" s="43"/>
      <c r="CM158" s="43"/>
      <c r="CN158" s="43"/>
      <c r="CO158" s="43"/>
      <c r="CP158" s="43"/>
      <c r="CQ158" s="43"/>
      <c r="CR158" s="43"/>
      <c r="CS158" s="43"/>
      <c r="CT158" s="43"/>
      <c r="CU158" s="43"/>
      <c r="CV158" s="43"/>
      <c r="CW158" s="43"/>
      <c r="CX158" s="43"/>
      <c r="CY158" s="43"/>
      <c r="CZ158" s="43"/>
      <c r="DA158" s="43"/>
      <c r="DB158" s="43"/>
      <c r="DC158" s="43"/>
      <c r="DD158" s="43"/>
      <c r="DE158" s="43"/>
      <c r="DF158" s="43"/>
      <c r="DG158" s="43"/>
      <c r="DH158" s="43"/>
      <c r="DI158" s="43"/>
      <c r="DJ158" s="43"/>
      <c r="DK158" s="43"/>
      <c r="DL158" s="43"/>
      <c r="DM158" s="43"/>
      <c r="DN158" s="43"/>
      <c r="DO158" s="43"/>
      <c r="DP158" s="43"/>
      <c r="DQ158" s="43"/>
      <c r="DR158" s="43"/>
      <c r="DS158" s="43"/>
      <c r="DT158" s="43"/>
      <c r="DU158" s="43"/>
      <c r="DV158" s="43"/>
      <c r="DW158" s="43"/>
      <c r="DX158" s="43"/>
      <c r="DY158" s="43"/>
      <c r="DZ158" s="43"/>
      <c r="EA158" s="43"/>
      <c r="EB158" s="43"/>
      <c r="EC158" s="43"/>
      <c r="ED158" s="43"/>
      <c r="EE158" s="43"/>
      <c r="EF158" s="43"/>
      <c r="EG158" s="43"/>
      <c r="EH158" s="43"/>
      <c r="EI158" s="43"/>
      <c r="EJ158" s="43"/>
    </row>
    <row r="159" spans="1:140" s="44" customFormat="1" ht="12" customHeight="1" x14ac:dyDescent="0.25">
      <c r="A159" s="144"/>
      <c r="B159" s="147"/>
      <c r="C159" s="87" t="str">
        <f t="shared" ref="C159" si="460">IF(AND($B155="ACROB",$C$4="EQUIPA"),"ACROB_B",IF(AND($B155="ACROB",$C$4="combinado"),"ACROB_B",""))</f>
        <v/>
      </c>
      <c r="D159" s="97"/>
      <c r="E159" s="54" t="s">
        <v>66</v>
      </c>
      <c r="F159" s="85"/>
      <c r="G159" s="86" t="str">
        <f t="shared" ref="G159:G190" si="461">IF(C160="ACROB_C","ACRO-PAIR","")</f>
        <v/>
      </c>
      <c r="H159" s="78"/>
      <c r="I159" s="49"/>
      <c r="J159" s="49"/>
      <c r="K159" s="49"/>
      <c r="L159" s="49"/>
      <c r="M159" s="49"/>
      <c r="N159" s="49"/>
      <c r="O159" s="79"/>
      <c r="P159" s="49"/>
      <c r="Q159" s="49"/>
      <c r="R159" s="80"/>
      <c r="S159" s="80"/>
      <c r="T159" s="80"/>
      <c r="U159" s="80"/>
      <c r="V159" s="80"/>
      <c r="W159" s="77"/>
      <c r="X159" s="49"/>
      <c r="Y159" s="49"/>
      <c r="Z159" s="122"/>
      <c r="AA159" s="61"/>
      <c r="AB159" s="61"/>
      <c r="AC159" s="61"/>
      <c r="AD159" s="61"/>
      <c r="AE159" s="61"/>
      <c r="AF159" s="61"/>
      <c r="AG159" s="61"/>
      <c r="AH159" s="61"/>
      <c r="AI159" s="61"/>
      <c r="AJ159" s="61"/>
      <c r="AK159" s="61"/>
      <c r="AL159" s="61"/>
      <c r="AM159" s="61"/>
      <c r="AN159" s="61"/>
      <c r="AO159" s="61"/>
      <c r="AP159" s="61"/>
      <c r="AQ159" s="61"/>
      <c r="AR159" s="61"/>
      <c r="AS159" s="61"/>
      <c r="AT159" s="61"/>
      <c r="AU159" s="61"/>
      <c r="AV159" s="61"/>
      <c r="AW159" s="61"/>
      <c r="AX159" s="61"/>
      <c r="AY159" s="61"/>
      <c r="AZ159" s="61"/>
      <c r="BA159" s="61"/>
      <c r="BB159" s="61"/>
      <c r="BC159" s="61"/>
      <c r="BD159" s="61"/>
      <c r="BE159" s="43"/>
      <c r="BF159" s="43"/>
      <c r="BG159" s="43"/>
      <c r="BH159" s="43"/>
      <c r="BI159" s="43"/>
      <c r="BJ159" s="43"/>
      <c r="BK159" s="43"/>
      <c r="BL159" s="43"/>
      <c r="BM159" s="43"/>
      <c r="BN159" s="43"/>
      <c r="BO159" s="43"/>
      <c r="BP159" s="43"/>
      <c r="BQ159" s="43"/>
      <c r="BR159" s="43"/>
      <c r="BS159" s="43"/>
      <c r="BT159" s="43"/>
      <c r="BU159" s="43"/>
      <c r="BV159" s="43"/>
      <c r="BW159" s="43"/>
      <c r="BX159" s="43"/>
      <c r="BY159" s="43"/>
      <c r="BZ159" s="43"/>
      <c r="CA159" s="43"/>
      <c r="CB159" s="43"/>
      <c r="CC159" s="43"/>
      <c r="CD159" s="43"/>
      <c r="CE159" s="43"/>
      <c r="CF159" s="43"/>
      <c r="CG159" s="43"/>
      <c r="CH159" s="43"/>
      <c r="CI159" s="43"/>
      <c r="CJ159" s="43"/>
      <c r="CK159" s="43"/>
      <c r="CL159" s="43"/>
      <c r="CM159" s="43"/>
      <c r="CN159" s="43"/>
      <c r="CO159" s="43"/>
      <c r="CP159" s="43"/>
      <c r="CQ159" s="43"/>
      <c r="CR159" s="43"/>
      <c r="CS159" s="43"/>
      <c r="CT159" s="43"/>
      <c r="CU159" s="43"/>
      <c r="CV159" s="43"/>
      <c r="CW159" s="43"/>
      <c r="CX159" s="43"/>
      <c r="CY159" s="43"/>
      <c r="CZ159" s="43"/>
      <c r="DA159" s="43"/>
      <c r="DB159" s="43"/>
      <c r="DC159" s="43"/>
      <c r="DD159" s="43"/>
      <c r="DE159" s="43"/>
      <c r="DF159" s="43"/>
      <c r="DG159" s="43"/>
      <c r="DH159" s="43"/>
      <c r="DI159" s="43"/>
      <c r="DJ159" s="43"/>
      <c r="DK159" s="43"/>
      <c r="DL159" s="43"/>
      <c r="DM159" s="43"/>
      <c r="DN159" s="43"/>
      <c r="DO159" s="43"/>
      <c r="DP159" s="43"/>
      <c r="DQ159" s="43"/>
      <c r="DR159" s="43"/>
      <c r="DS159" s="43"/>
      <c r="DT159" s="43"/>
      <c r="DU159" s="43"/>
      <c r="DV159" s="43"/>
      <c r="DW159" s="43"/>
      <c r="DX159" s="43"/>
      <c r="DY159" s="43"/>
      <c r="DZ159" s="43"/>
      <c r="EA159" s="43"/>
      <c r="EB159" s="43"/>
      <c r="EC159" s="43"/>
      <c r="ED159" s="43"/>
      <c r="EE159" s="43"/>
      <c r="EF159" s="43"/>
      <c r="EG159" s="43"/>
      <c r="EH159" s="43"/>
      <c r="EI159" s="43"/>
      <c r="EJ159" s="43"/>
    </row>
    <row r="160" spans="1:140" s="44" customFormat="1" ht="12" customHeight="1" thickBot="1" x14ac:dyDescent="0.3">
      <c r="A160" s="145"/>
      <c r="B160" s="148"/>
      <c r="C160" s="88" t="str">
        <f t="shared" ref="C160" si="462">IF(AND(B155="ACROB",$C$5="DUETO"),"ACROB_C","")</f>
        <v/>
      </c>
      <c r="D160" s="98"/>
      <c r="E160" s="55" t="s">
        <v>1170</v>
      </c>
      <c r="F160" s="81"/>
      <c r="G160" s="82"/>
      <c r="H160" s="83"/>
      <c r="I160" s="50"/>
      <c r="J160" s="50"/>
      <c r="K160" s="50"/>
      <c r="L160" s="50"/>
      <c r="M160" s="50"/>
      <c r="N160" s="50"/>
      <c r="O160" s="84"/>
      <c r="P160" s="49"/>
      <c r="Q160" s="49"/>
      <c r="R160" s="50"/>
      <c r="S160" s="50"/>
      <c r="T160" s="50"/>
      <c r="U160" s="50"/>
      <c r="V160" s="50"/>
      <c r="W160" s="84"/>
      <c r="X160" s="50"/>
      <c r="Y160" s="50"/>
      <c r="Z160" s="123"/>
      <c r="AA160" s="61"/>
      <c r="AB160" s="61"/>
      <c r="AC160" s="61"/>
      <c r="AD160" s="61"/>
      <c r="AE160" s="61"/>
      <c r="AF160" s="61"/>
      <c r="AG160" s="61"/>
      <c r="AH160" s="61"/>
      <c r="AI160" s="61"/>
      <c r="AJ160" s="61"/>
      <c r="AK160" s="61"/>
      <c r="AL160" s="61"/>
      <c r="AM160" s="61"/>
      <c r="AN160" s="61"/>
      <c r="AO160" s="61"/>
      <c r="AP160" s="61"/>
      <c r="AQ160" s="61"/>
      <c r="AR160" s="61"/>
      <c r="AS160" s="61"/>
      <c r="AT160" s="61"/>
      <c r="AU160" s="61"/>
      <c r="AV160" s="61"/>
      <c r="AW160" s="61"/>
      <c r="AX160" s="61"/>
      <c r="AY160" s="61"/>
      <c r="AZ160" s="61"/>
      <c r="BA160" s="61"/>
      <c r="BB160" s="61"/>
      <c r="BC160" s="61"/>
      <c r="BD160" s="61"/>
      <c r="BE160" s="43"/>
      <c r="BF160" s="43"/>
      <c r="BG160" s="43"/>
      <c r="BH160" s="43"/>
      <c r="BI160" s="43"/>
      <c r="BJ160" s="43"/>
      <c r="BK160" s="43"/>
      <c r="BL160" s="43"/>
      <c r="BM160" s="43"/>
      <c r="BN160" s="43"/>
      <c r="BO160" s="43"/>
      <c r="BP160" s="43"/>
      <c r="BQ160" s="43"/>
      <c r="BR160" s="43"/>
      <c r="BS160" s="43"/>
      <c r="BT160" s="43"/>
      <c r="BU160" s="43"/>
      <c r="BV160" s="43"/>
      <c r="BW160" s="43"/>
      <c r="BX160" s="43"/>
      <c r="BY160" s="43"/>
      <c r="BZ160" s="43"/>
      <c r="CA160" s="43"/>
      <c r="CB160" s="43"/>
      <c r="CC160" s="43"/>
      <c r="CD160" s="43"/>
      <c r="CE160" s="43"/>
      <c r="CF160" s="43"/>
      <c r="CG160" s="43"/>
      <c r="CH160" s="43"/>
      <c r="CI160" s="43"/>
      <c r="CJ160" s="43"/>
      <c r="CK160" s="43"/>
      <c r="CL160" s="43"/>
      <c r="CM160" s="43"/>
      <c r="CN160" s="43"/>
      <c r="CO160" s="43"/>
      <c r="CP160" s="43"/>
      <c r="CQ160" s="43"/>
      <c r="CR160" s="43"/>
      <c r="CS160" s="43"/>
      <c r="CT160" s="43"/>
      <c r="CU160" s="43"/>
      <c r="CV160" s="43"/>
      <c r="CW160" s="43"/>
      <c r="CX160" s="43"/>
      <c r="CY160" s="43"/>
      <c r="CZ160" s="43"/>
      <c r="DA160" s="43"/>
      <c r="DB160" s="43"/>
      <c r="DC160" s="43"/>
      <c r="DD160" s="43"/>
      <c r="DE160" s="43"/>
      <c r="DF160" s="43"/>
      <c r="DG160" s="43"/>
      <c r="DH160" s="43"/>
      <c r="DI160" s="43"/>
      <c r="DJ160" s="43"/>
      <c r="DK160" s="43"/>
      <c r="DL160" s="43"/>
      <c r="DM160" s="43"/>
      <c r="DN160" s="43"/>
      <c r="DO160" s="43"/>
      <c r="DP160" s="43"/>
      <c r="DQ160" s="43"/>
      <c r="DR160" s="43"/>
      <c r="DS160" s="43"/>
      <c r="DT160" s="43"/>
      <c r="DU160" s="43"/>
      <c r="DV160" s="43"/>
      <c r="DW160" s="43"/>
      <c r="DX160" s="43"/>
      <c r="DY160" s="43"/>
      <c r="DZ160" s="43"/>
      <c r="EA160" s="43"/>
      <c r="EB160" s="43"/>
      <c r="EC160" s="43"/>
      <c r="ED160" s="43"/>
      <c r="EE160" s="43"/>
      <c r="EF160" s="43"/>
      <c r="EG160" s="43"/>
      <c r="EH160" s="43"/>
      <c r="EI160" s="43"/>
      <c r="EJ160" s="43"/>
    </row>
    <row r="161" spans="1:140" s="44" customFormat="1" ht="12" customHeight="1" x14ac:dyDescent="0.25">
      <c r="A161" s="143"/>
      <c r="B161" s="146"/>
      <c r="C161" s="141" t="str">
        <f>IF(B161="HYBRID",MOVIMENTOS!$A$8,IF(B161="ACROB",MOVIMENTOS!$E$8,""))</f>
        <v/>
      </c>
      <c r="D161" s="96"/>
      <c r="E161" s="156" t="s">
        <v>1642</v>
      </c>
      <c r="F161" s="158" t="str">
        <f t="shared" ref="F161:F192" si="463">IF(B161="HYBRID",0.5,IF(B161="TRE",0,""))</f>
        <v/>
      </c>
      <c r="G161" s="159"/>
      <c r="H161" s="39"/>
      <c r="I161" s="41"/>
      <c r="J161" s="41"/>
      <c r="K161" s="41"/>
      <c r="L161" s="41"/>
      <c r="M161" s="41"/>
      <c r="N161" s="41"/>
      <c r="O161" s="40"/>
      <c r="P161" s="68"/>
      <c r="Q161" s="103" t="str">
        <f>IF(B161="HYBRID",MOVIMENTOS!$G$8,"")</f>
        <v/>
      </c>
      <c r="R161" s="42"/>
      <c r="S161" s="41"/>
      <c r="T161" s="41"/>
      <c r="U161" s="41"/>
      <c r="V161" s="41"/>
      <c r="W161" s="40"/>
      <c r="X161" s="68"/>
      <c r="Y161" s="68"/>
      <c r="Z161" s="121">
        <f t="shared" ref="Z161" si="464">IF(E164="Faturização",Y164,IF(E164="",Y163,0))</f>
        <v>0</v>
      </c>
      <c r="AA161" s="61"/>
      <c r="AB161" s="61"/>
      <c r="AC161" s="61"/>
      <c r="AD161" s="61"/>
      <c r="AE161" s="61"/>
      <c r="AF161" s="61"/>
      <c r="AG161" s="61"/>
      <c r="AH161" s="61"/>
      <c r="AI161" s="61"/>
      <c r="AJ161" s="61"/>
      <c r="AK161" s="61"/>
      <c r="AL161" s="61"/>
      <c r="AM161" s="61"/>
      <c r="AN161" s="61"/>
      <c r="AO161" s="61"/>
      <c r="AP161" s="61"/>
      <c r="AQ161" s="61"/>
      <c r="AR161" s="61"/>
      <c r="AS161" s="61"/>
      <c r="AT161" s="61"/>
      <c r="AU161" s="61"/>
      <c r="AV161" s="61"/>
      <c r="AW161" s="61"/>
      <c r="AX161" s="61"/>
      <c r="AY161" s="61"/>
      <c r="AZ161" s="61"/>
      <c r="BA161" s="61"/>
      <c r="BB161" s="61"/>
      <c r="BC161" s="61"/>
      <c r="BD161" s="61"/>
      <c r="BE161" s="43"/>
      <c r="BF161" s="43"/>
      <c r="BG161" s="43"/>
      <c r="BH161" s="43"/>
      <c r="BI161" s="43"/>
      <c r="BJ161" s="43"/>
      <c r="BK161" s="43"/>
      <c r="BL161" s="43"/>
      <c r="BM161" s="43"/>
      <c r="BN161" s="43"/>
      <c r="BO161" s="43"/>
      <c r="BP161" s="43"/>
      <c r="BQ161" s="43"/>
      <c r="BR161" s="43"/>
      <c r="BS161" s="43"/>
      <c r="BT161" s="43"/>
      <c r="BU161" s="43"/>
      <c r="BV161" s="43"/>
      <c r="BW161" s="43"/>
      <c r="BX161" s="43"/>
      <c r="BY161" s="43"/>
      <c r="BZ161" s="43"/>
      <c r="CA161" s="43"/>
      <c r="CB161" s="43"/>
      <c r="CC161" s="43"/>
      <c r="CD161" s="43"/>
      <c r="CE161" s="43"/>
      <c r="CF161" s="43"/>
      <c r="CG161" s="43"/>
      <c r="CH161" s="43"/>
      <c r="CI161" s="43"/>
      <c r="CJ161" s="43"/>
      <c r="CK161" s="43"/>
      <c r="CL161" s="43"/>
      <c r="CM161" s="43"/>
      <c r="CN161" s="43"/>
      <c r="CO161" s="43"/>
      <c r="CP161" s="43"/>
      <c r="CQ161" s="43"/>
      <c r="CR161" s="43"/>
      <c r="CS161" s="43"/>
      <c r="CT161" s="43"/>
      <c r="CU161" s="43"/>
      <c r="CV161" s="43"/>
      <c r="CW161" s="43"/>
      <c r="CX161" s="43"/>
      <c r="CY161" s="43"/>
      <c r="CZ161" s="43"/>
      <c r="DA161" s="43"/>
      <c r="DB161" s="43"/>
      <c r="DC161" s="43"/>
      <c r="DD161" s="43"/>
      <c r="DE161" s="43"/>
      <c r="DF161" s="43"/>
      <c r="DG161" s="43"/>
      <c r="DH161" s="43"/>
      <c r="DI161" s="43"/>
      <c r="DJ161" s="43"/>
      <c r="DK161" s="43"/>
      <c r="DL161" s="43"/>
      <c r="DM161" s="43"/>
      <c r="DN161" s="43"/>
      <c r="DO161" s="43"/>
      <c r="DP161" s="43"/>
      <c r="DQ161" s="43"/>
      <c r="DR161" s="43"/>
      <c r="DS161" s="43"/>
      <c r="DT161" s="43"/>
      <c r="DU161" s="43"/>
      <c r="DV161" s="43"/>
      <c r="DW161" s="43"/>
      <c r="DX161" s="43"/>
      <c r="DY161" s="43"/>
      <c r="DZ161" s="43"/>
      <c r="EA161" s="43"/>
      <c r="EB161" s="43"/>
      <c r="EC161" s="43"/>
      <c r="ED161" s="43"/>
      <c r="EE161" s="43"/>
      <c r="EF161" s="43"/>
      <c r="EG161" s="43"/>
      <c r="EH161" s="43"/>
      <c r="EI161" s="43"/>
      <c r="EJ161" s="43"/>
    </row>
    <row r="162" spans="1:140" s="44" customFormat="1" ht="12" customHeight="1" x14ac:dyDescent="0.25">
      <c r="A162" s="144"/>
      <c r="B162" s="147"/>
      <c r="C162" s="142"/>
      <c r="D162" s="97"/>
      <c r="E162" s="157"/>
      <c r="F162" s="160"/>
      <c r="G162" s="161"/>
      <c r="H162" s="45"/>
      <c r="I162" s="47"/>
      <c r="J162" s="47"/>
      <c r="K162" s="47"/>
      <c r="L162" s="47"/>
      <c r="M162" s="47"/>
      <c r="N162" s="47"/>
      <c r="O162" s="46"/>
      <c r="P162" s="34"/>
      <c r="Q162" s="104"/>
      <c r="R162" s="47"/>
      <c r="S162" s="47"/>
      <c r="T162" s="47"/>
      <c r="U162" s="47"/>
      <c r="V162" s="47"/>
      <c r="W162" s="47"/>
      <c r="X162" s="61"/>
      <c r="Y162" s="61"/>
      <c r="Z162" s="122"/>
      <c r="AA162" s="61"/>
      <c r="AB162" s="61"/>
      <c r="AC162" s="61"/>
      <c r="AD162" s="61"/>
      <c r="AE162" s="61"/>
      <c r="AF162" s="61"/>
      <c r="AG162" s="61"/>
      <c r="AH162" s="61"/>
      <c r="AI162" s="61"/>
      <c r="AJ162" s="61"/>
      <c r="AK162" s="61"/>
      <c r="AL162" s="61"/>
      <c r="AM162" s="61"/>
      <c r="AN162" s="61"/>
      <c r="AO162" s="61"/>
      <c r="AP162" s="61"/>
      <c r="AQ162" s="61"/>
      <c r="AR162" s="61"/>
      <c r="AS162" s="61"/>
      <c r="AT162" s="61"/>
      <c r="AU162" s="61"/>
      <c r="AV162" s="61"/>
      <c r="AW162" s="61"/>
      <c r="AX162" s="61"/>
      <c r="AY162" s="61"/>
      <c r="AZ162" s="61"/>
      <c r="BA162" s="61"/>
      <c r="BB162" s="61"/>
      <c r="BC162" s="61"/>
      <c r="BD162" s="61"/>
      <c r="BE162" s="43"/>
      <c r="BF162" s="43"/>
      <c r="BG162" s="43"/>
      <c r="BH162" s="43"/>
      <c r="BI162" s="43"/>
      <c r="BJ162" s="43"/>
      <c r="BK162" s="43"/>
      <c r="BL162" s="43"/>
      <c r="BM162" s="43"/>
      <c r="BN162" s="43"/>
      <c r="BO162" s="43"/>
      <c r="BP162" s="43"/>
      <c r="BQ162" s="43"/>
      <c r="BR162" s="43"/>
      <c r="BS162" s="43"/>
      <c r="BT162" s="43"/>
      <c r="BU162" s="43"/>
      <c r="BV162" s="43"/>
      <c r="BW162" s="43"/>
      <c r="BX162" s="43"/>
      <c r="BY162" s="43"/>
      <c r="BZ162" s="43"/>
      <c r="CA162" s="43"/>
      <c r="CB162" s="43"/>
      <c r="CC162" s="43"/>
      <c r="CD162" s="43"/>
      <c r="CE162" s="43"/>
      <c r="CF162" s="43"/>
      <c r="CG162" s="43"/>
      <c r="CH162" s="43"/>
      <c r="CI162" s="43"/>
      <c r="CJ162" s="43"/>
      <c r="CK162" s="43"/>
      <c r="CL162" s="43"/>
      <c r="CM162" s="43"/>
      <c r="CN162" s="43"/>
      <c r="CO162" s="43"/>
      <c r="CP162" s="43"/>
      <c r="CQ162" s="43"/>
      <c r="CR162" s="43"/>
      <c r="CS162" s="43"/>
      <c r="CT162" s="43"/>
      <c r="CU162" s="43"/>
      <c r="CV162" s="43"/>
      <c r="CW162" s="43"/>
      <c r="CX162" s="43"/>
      <c r="CY162" s="43"/>
      <c r="CZ162" s="43"/>
      <c r="DA162" s="43"/>
      <c r="DB162" s="43"/>
      <c r="DC162" s="43"/>
      <c r="DD162" s="43"/>
      <c r="DE162" s="43"/>
      <c r="DF162" s="43"/>
      <c r="DG162" s="43"/>
      <c r="DH162" s="43"/>
      <c r="DI162" s="43"/>
      <c r="DJ162" s="43"/>
      <c r="DK162" s="43"/>
      <c r="DL162" s="43"/>
      <c r="DM162" s="43"/>
      <c r="DN162" s="43"/>
      <c r="DO162" s="43"/>
      <c r="DP162" s="43"/>
      <c r="DQ162" s="43"/>
      <c r="DR162" s="43"/>
      <c r="DS162" s="43"/>
      <c r="DT162" s="43"/>
      <c r="DU162" s="43"/>
      <c r="DV162" s="43"/>
      <c r="DW162" s="43"/>
      <c r="DX162" s="43"/>
      <c r="DY162" s="43"/>
      <c r="DZ162" s="43"/>
      <c r="EA162" s="43"/>
      <c r="EB162" s="43"/>
      <c r="EC162" s="43"/>
      <c r="ED162" s="43"/>
      <c r="EE162" s="43"/>
      <c r="EF162" s="43"/>
      <c r="EG162" s="43"/>
      <c r="EH162" s="43"/>
      <c r="EI162" s="43"/>
      <c r="EJ162" s="43"/>
    </row>
    <row r="163" spans="1:140" s="44" customFormat="1" ht="12" customHeight="1" x14ac:dyDescent="0.3">
      <c r="A163" s="144"/>
      <c r="B163" s="147"/>
      <c r="C163" s="48" t="str">
        <f>IF(B161="HYBRID",MOVIMENTOS!$P$8,"")</f>
        <v/>
      </c>
      <c r="D163" s="97"/>
      <c r="E163" s="58" t="s">
        <v>1170</v>
      </c>
      <c r="F163" s="32"/>
      <c r="G163" s="33"/>
      <c r="H163" s="58">
        <f t="shared" ref="H163:H214" si="465">IF(OR(IFERROR(AC163,TRUE)=TRUE,IFERROR(AK163,TRUE)=TRUE)=TRUE,0,IF(AC163=0,AK163,AC163))</f>
        <v>0</v>
      </c>
      <c r="I163" s="58">
        <f t="shared" ref="I163:I194" si="466">IF(OR(IFERROR(AD163,TRUE)=TRUE,IFERROR(AL163,TRUE)=TRUE)=TRUE,0,IF(AD163=0,AL163,AD163))</f>
        <v>0</v>
      </c>
      <c r="J163" s="58">
        <f t="shared" ref="J163:J214" si="467">IF(OR(IFERROR(AE163,TRUE)=TRUE,IFERROR(AM163,TRUE)=TRUE)=TRUE,0,IF(AE163=0,AM163,AE163))</f>
        <v>0</v>
      </c>
      <c r="K163" s="58">
        <f t="shared" ref="K163:K214" si="468">IF(OR(IFERROR(AF163,TRUE)=TRUE,IFERROR(AN163,TRUE)=TRUE)=TRUE,0,IF(AF163=0,AN163,AF163))</f>
        <v>0</v>
      </c>
      <c r="L163" s="58">
        <f t="shared" ref="L163:L214" si="469">IF(OR(IFERROR(AG163,TRUE)=TRUE,IFERROR(AO163,TRUE)=TRUE)=TRUE,0,IF(AG163=0,AO163,AG163))</f>
        <v>0</v>
      </c>
      <c r="M163" s="58">
        <f t="shared" ref="M163:M214" si="470">IF(OR(IFERROR(AH163,TRUE)=TRUE,IFERROR(AP163,TRUE)=TRUE)=TRUE,0,IF(AH163=0,AP163,AH163))</f>
        <v>0</v>
      </c>
      <c r="N163" s="58">
        <f t="shared" ref="N163:N214" si="471">IF(OR(IFERROR(AI163,TRUE)=TRUE,IFERROR(AQ163,TRUE)=TRUE)=TRUE,0,IF(AI163=0,AQ163,AI163))</f>
        <v>0</v>
      </c>
      <c r="O163" s="58">
        <f t="shared" ref="O163:O214" si="472">IF(OR(IFERROR(AJ163,TRUE)=TRUE,IFERROR(AR163,TRUE)=TRUE)=TRUE,0,IF(AJ163=0,AR163,AJ163))</f>
        <v>0</v>
      </c>
      <c r="P163" s="34">
        <f t="shared" ref="P163" si="473">SUM(H163:O163)</f>
        <v>0</v>
      </c>
      <c r="Q163" s="34" t="str">
        <f t="shared" ref="Q163:Q194" si="474">C163</f>
        <v/>
      </c>
      <c r="R163" s="34">
        <f>IF(R162=MOVIMENTOS!$A$53,MOVIMENTOS!$A$54,IF(R162=MOVIMENTOS!$B$53,MOVIMENTOS!$B$54,IF(R162=MOVIMENTOS!$C$53,MOVIMENTOS!$C$54,IF(R162=MOVIMENTOS!$D$53,MOVIMENTOS!$D$54,IF(R162=MOVIMENTOS!$E$53,MOVIMENTOS!$E$54,IF(R162=MOVIMENTOS!$F$53,MOVIMENTOS!$F$54,IF(R162=MOVIMENTOS!$G$53,MOVIMENTOS!$G$54,IF(R162=MOVIMENTOS!$I$53,MOVIMENTOS!$I$54,IF(R162=MOVIMENTOS!$J$53,MOVIMENTOS!$J$54,IF(R162=MOVIMENTOS!$K$53,MOVIMENTOS!$K$54,IF(R162=MOVIMENTOS!$L$53,MOVIMENTOS!$L$54,IF(R162=MOVIMENTOS!$M$53,MOVIMENTOS!$M$54,IF(R162=MOVIMENTOS!$N$53,MOVIMENTOS!$N$54,IF(R162=MOVIMENTOS!$O$53,MOVIMENTOS!$O$54,IF(R162=MOVIMENTOS!$P$53,MOVIMENTOS!$P$54,IF(R162=MOVIMENTOS!$Q$53,MOVIMENTOS!$Q$54,IF(R162=MOVIMENTOS!$R$53,MOVIMENTOS!$R$54,IF(R162=MOVIMENTOS!$S$53,MOVIMENTOS!$S$54,IF(R162=MOVIMENTOS!$T$53,MOVIMENTOS!$T$54,0)))))))))))))))))))</f>
        <v>0</v>
      </c>
      <c r="S163" s="34">
        <f>IF(S162=MOVIMENTOS!$A$53,MOVIMENTOS!$A$54,IF(S162=MOVIMENTOS!$B$53,MOVIMENTOS!$B$54,IF(S162=MOVIMENTOS!$C$53,MOVIMENTOS!$C$54,IF(S162=MOVIMENTOS!$D$53,MOVIMENTOS!$D$54,IF(S162=MOVIMENTOS!$E$53,MOVIMENTOS!$E$54,IF(S162=MOVIMENTOS!$F$53,MOVIMENTOS!$F$54,IF(S162=MOVIMENTOS!$G$53,MOVIMENTOS!$G$54,IF(S162=MOVIMENTOS!$I$53,MOVIMENTOS!$I$54,IF(S162=MOVIMENTOS!$J$53,MOVIMENTOS!$J$54,IF(S162=MOVIMENTOS!$K$53,MOVIMENTOS!$K$54,IF(S162=MOVIMENTOS!$L$53,MOVIMENTOS!$L$54,IF(S162=MOVIMENTOS!$M$53,MOVIMENTOS!$M$54,IF(S162=MOVIMENTOS!$N$53,MOVIMENTOS!$N$54,IF(S162=MOVIMENTOS!$O$53,MOVIMENTOS!$O$54,IF(S162=MOVIMENTOS!$P$53,MOVIMENTOS!$P$54,IF(S162=MOVIMENTOS!$Q$53,MOVIMENTOS!$Q$54,IF(S162=MOVIMENTOS!$R$53,MOVIMENTOS!$R$54,IF(S162=MOVIMENTOS!$S$53,MOVIMENTOS!$S$54,IF(S162=MOVIMENTOS!$T$53,MOVIMENTOS!$T$54,0)))))))))))))))))))</f>
        <v>0</v>
      </c>
      <c r="T163" s="34">
        <f>IF(T162=MOVIMENTOS!$A$53,MOVIMENTOS!$A$54,IF(T162=MOVIMENTOS!$B$53,MOVIMENTOS!$B$54,IF(T162=MOVIMENTOS!$C$53,MOVIMENTOS!$C$54,IF(T162=MOVIMENTOS!$D$53,MOVIMENTOS!$D$54,IF(T162=MOVIMENTOS!$E$53,MOVIMENTOS!$E$54,IF(T162=MOVIMENTOS!$F$53,MOVIMENTOS!$F$54,IF(T162=MOVIMENTOS!$G$53,MOVIMENTOS!$G$54,IF(T162=MOVIMENTOS!$I$53,MOVIMENTOS!$I$54,IF(T162=MOVIMENTOS!$J$53,MOVIMENTOS!$J$54,IF(T162=MOVIMENTOS!$K$53,MOVIMENTOS!$K$54,IF(T162=MOVIMENTOS!$L$53,MOVIMENTOS!$L$54,IF(T162=MOVIMENTOS!$M$53,MOVIMENTOS!$M$54,IF(T162=MOVIMENTOS!$N$53,MOVIMENTOS!$N$54,IF(T162=MOVIMENTOS!$O$53,MOVIMENTOS!$O$54,IF(T162=MOVIMENTOS!$P$53,MOVIMENTOS!$P$54,IF(T162=MOVIMENTOS!$Q$53,MOVIMENTOS!$Q$54,IF(T162=MOVIMENTOS!$R$53,MOVIMENTOS!$R$54,IF(T162=MOVIMENTOS!$S$53,MOVIMENTOS!$S$54,IF(T162=MOVIMENTOS!$T$53,MOVIMENTOS!$T$54,0)))))))))))))))))))</f>
        <v>0</v>
      </c>
      <c r="U163" s="34">
        <f>IF(U162=MOVIMENTOS!$A$53,MOVIMENTOS!$A$54,IF(U162=MOVIMENTOS!$B$53,MOVIMENTOS!$B$54,IF(U162=MOVIMENTOS!$C$53,MOVIMENTOS!$C$54,IF(U162=MOVIMENTOS!$D$53,MOVIMENTOS!$D$54,IF(U162=MOVIMENTOS!$E$53,MOVIMENTOS!$E$54,IF(U162=MOVIMENTOS!$F$53,MOVIMENTOS!$F$54,IF(U162=MOVIMENTOS!$G$53,MOVIMENTOS!$G$54,IF(U162=MOVIMENTOS!$I$53,MOVIMENTOS!$I$54,IF(U162=MOVIMENTOS!$J$53,MOVIMENTOS!$J$54,IF(U162=MOVIMENTOS!$K$53,MOVIMENTOS!$K$54,IF(U162=MOVIMENTOS!$L$53,MOVIMENTOS!$L$54,IF(U162=MOVIMENTOS!$M$53,MOVIMENTOS!$M$54,IF(U162=MOVIMENTOS!$N$53,MOVIMENTOS!$N$54,IF(U162=MOVIMENTOS!$O$53,MOVIMENTOS!$O$54,IF(U162=MOVIMENTOS!$P$53,MOVIMENTOS!$P$54,IF(U162=MOVIMENTOS!$Q$53,MOVIMENTOS!$Q$54,IF(U162=MOVIMENTOS!$R$53,MOVIMENTOS!$R$54,IF(U162=MOVIMENTOS!$S$53,MOVIMENTOS!$S$54,IF(U162=MOVIMENTOS!$T$53,MOVIMENTOS!$T$54,0)))))))))))))))))))</f>
        <v>0</v>
      </c>
      <c r="V163" s="34">
        <f>IF(V162=MOVIMENTOS!$A$53,MOVIMENTOS!$A$54,IF(V162=MOVIMENTOS!$B$53,MOVIMENTOS!$B$54,IF(V162=MOVIMENTOS!$C$53,MOVIMENTOS!$C$54,IF(V162=MOVIMENTOS!$D$53,MOVIMENTOS!$D$54,IF(V162=MOVIMENTOS!$E$53,MOVIMENTOS!$E$54,IF(V162=MOVIMENTOS!$F$53,MOVIMENTOS!$F$54,IF(V162=MOVIMENTOS!$G$53,MOVIMENTOS!$G$54,IF(V162=MOVIMENTOS!$I$53,MOVIMENTOS!$I$54,IF(V162=MOVIMENTOS!$J$53,MOVIMENTOS!$J$54,IF(V162=MOVIMENTOS!$K$53,MOVIMENTOS!$K$54,IF(V162=MOVIMENTOS!$L$53,MOVIMENTOS!$L$54,IF(V162=MOVIMENTOS!$M$53,MOVIMENTOS!$M$54,IF(V162=MOVIMENTOS!$N$53,MOVIMENTOS!$N$54,IF(V162=MOVIMENTOS!$O$53,MOVIMENTOS!$O$54,IF(V162=MOVIMENTOS!$P$53,MOVIMENTOS!$P$54,IF(V162=MOVIMENTOS!$Q$53,MOVIMENTOS!$Q$54,IF(V162=MOVIMENTOS!$R$53,MOVIMENTOS!$R$54,IF(V162=MOVIMENTOS!$S$53,MOVIMENTOS!$S$54,IF(V162=MOVIMENTOS!$T$53,MOVIMENTOS!$T$54,0)))))))))))))))))))</f>
        <v>0</v>
      </c>
      <c r="W163" s="34">
        <f>IF(W162=MOVIMENTOS!$A$53,MOVIMENTOS!$A$54,IF(W162=MOVIMENTOS!$B$53,MOVIMENTOS!$B$54,IF(W162=MOVIMENTOS!$C$53,MOVIMENTOS!$C$54,IF(W162=MOVIMENTOS!$D$53,MOVIMENTOS!$D$54,IF(W162=MOVIMENTOS!$E$53,MOVIMENTOS!$E$54,IF(W162=MOVIMENTOS!$F$53,MOVIMENTOS!$F$54,IF(W162=MOVIMENTOS!$G$53,MOVIMENTOS!$G$54,IF(W162=MOVIMENTOS!$I$53,MOVIMENTOS!$I$54,IF(W162=MOVIMENTOS!$J$53,MOVIMENTOS!$J$54,IF(W162=MOVIMENTOS!$K$53,MOVIMENTOS!$K$54,IF(W162=MOVIMENTOS!$L$53,MOVIMENTOS!$L$54,IF(W162=MOVIMENTOS!$M$53,MOVIMENTOS!$M$54,IF(W162=MOVIMENTOS!$N$53,MOVIMENTOS!$N$54,IF(W162=MOVIMENTOS!$O$53,MOVIMENTOS!$O$54,IF(W162=MOVIMENTOS!$P$53,MOVIMENTOS!$P$54,IF(W162=MOVIMENTOS!$Q$53,MOVIMENTOS!$Q$54,IF(W162=MOVIMENTOS!$R$53,MOVIMENTOS!$R$54,IF(W162=MOVIMENTOS!$S$53,MOVIMENTOS!$S$54,IF(W162=MOVIMENTOS!$T$53,MOVIMENTOS!$T$54,0)))))))))))))))))))</f>
        <v>0</v>
      </c>
      <c r="X163" s="91">
        <f>IF(X162=MOVIMENTOS!$A$53,MOVIMENTOS!$A$54,IF(X162=MOVIMENTOS!$B$53,MOVIMENTOS!$B$54,IF(X162=MOVIMENTOS!$C$53,MOVIMENTOS!$C$54,IF(X162=MOVIMENTOS!$D$53,MOVIMENTOS!$D$54,IF(X162=MOVIMENTOS!$E$53,MOVIMENTOS!$E$54,IF(X162=MOVIMENTOS!$F$53,MOVIMENTOS!$F$54,IF(X162=MOVIMENTOS!$G$53,MOVIMENTOS!$G$54,IF(X162=MOVIMENTOS!$I$53,MOVIMENTOS!$I$54,IF(X162=MOVIMENTOS!$J$53,MOVIMENTOS!$J$54,IF(X162=MOVIMENTOS!$K$53,MOVIMENTOS!$K$54,IF(X162=MOVIMENTOS!$L$53,MOVIMENTOS!$L$54,IF(X162=MOVIMENTOS!$M$53,MOVIMENTOS!$M$54,IF(X162=MOVIMENTOS!$N$53,MOVIMENTOS!$N$54,IF(X162=MOVIMENTOS!$O$53,MOVIMENTOS!$O$54,IF(X162=MOVIMENTOS!$P$53,MOVIMENTOS!$P$54,IF(X162=MOVIMENTOS!$Q$53,MOVIMENTOS!$Q$54,IF(X162=MOVIMENTOS!$R$53,MOVIMENTOS!$R$54,IF(X162=MOVIMENTOS!$S$53,MOVIMENTOS!$S$54,IF(X162=MOVIMENTOS!$T$53,MOVIMENTOS!$T$54,0)))))))))))))))))))</f>
        <v>0</v>
      </c>
      <c r="Y163" s="71">
        <f t="shared" ref="Y163" si="475">P163+X163+SUM(F166:W166)</f>
        <v>0</v>
      </c>
      <c r="Z163" s="122"/>
      <c r="AA163" s="69"/>
      <c r="AB163" s="61"/>
      <c r="AC163" s="62">
        <f>IF(B161="HYBRID",HLOOKUP(H162,MOVIMENTOS!$A$38:$AQ$39,2,0),0)</f>
        <v>0</v>
      </c>
      <c r="AD163" s="62">
        <f>IF(B161="HYBRID",HLOOKUP(I162,MOVIMENTOS!$A$38:$AQ$39,2,0),0)</f>
        <v>0</v>
      </c>
      <c r="AE163" s="62">
        <f>IF(B161="HYBRID",HLOOKUP(J162,MOVIMENTOS!$A$38:$AQ$39,2,0),0)</f>
        <v>0</v>
      </c>
      <c r="AF163" s="62">
        <f>IF(B161="HYBRID",HLOOKUP(K162,MOVIMENTOS!$A$38:$AQ$39,2,0),0)</f>
        <v>0</v>
      </c>
      <c r="AG163" s="62">
        <f>IF(B161="HYBRID",HLOOKUP(L162,MOVIMENTOS!$A$38:$AQ$39,2,0),0)</f>
        <v>0</v>
      </c>
      <c r="AH163" s="62">
        <f>IF(B161="HYBRID",HLOOKUP(M162,MOVIMENTOS!$A$38:$AQ$39,2,0),0)</f>
        <v>0</v>
      </c>
      <c r="AI163" s="62">
        <f>IF(B161="HYBRID",HLOOKUP(N162,MOVIMENTOS!$A$38:$AQ$39,2,0),0)</f>
        <v>0</v>
      </c>
      <c r="AJ163" s="62">
        <f>IF(B161="HYBRID",HLOOKUP(O162,MOVIMENTOS!$A$38:$AQ$39,2,0),0)</f>
        <v>0</v>
      </c>
      <c r="AK163" s="63">
        <f>IF(B161="TRE",HLOOKUP(H162,MOVIMENTOS!$A$57:$K$60,VLOOKUP($C$4,MOVIMENTOS!$A$63:$B$65,2,0),TRUE),0)</f>
        <v>0</v>
      </c>
      <c r="AL163" s="63">
        <f>IF(B161="TRE",HLOOKUP(I162,MOVIMENTOS!$A$57:$K$60,VLOOKUP($C$4,MOVIMENTOS!$A$63:$B$65,2,0),TRUE),0)</f>
        <v>0</v>
      </c>
      <c r="AM163" s="63">
        <f>IF(B161="TRE",HLOOKUP(J162,MOVIMENTOS!$A$57:$K$60,VLOOKUP($C$4,MOVIMENTOS!$A$63:$B$65,2,0),TRUE),0)</f>
        <v>0</v>
      </c>
      <c r="AN163" s="63">
        <f>IF(B161="TRE",HLOOKUP(K162,MOVIMENTOS!$A$57:$K$60,VLOOKUP($C$4,MOVIMENTOS!$A$63:$B$65,2,0),TRUE),0)</f>
        <v>0</v>
      </c>
      <c r="AO163" s="63">
        <f>IF(B161="TRE",HLOOKUP(N162,MOVIMENTOS!$A$57:$K$60,VLOOKUP($C$4,MOVIMENTOS!$A$63:$B$65,2,0),TRUE),0)</f>
        <v>0</v>
      </c>
      <c r="AP163" s="63">
        <f>IF(B161="TRE",HLOOKUP(O162,MOVIMENTOS!$A$57:$K$60,VLOOKUP($C$4,MOVIMENTOS!$A$63:$B$65,2,0),TRUE),0)</f>
        <v>0</v>
      </c>
      <c r="AQ163" s="63">
        <f>IF(C161="TRE",HLOOKUP(Q162,MOVIMENTOS!$A$57:$K$60,VLOOKUP($C$4,MOVIMENTOS!$A$63:$B$65,2,0),TRUE),0)</f>
        <v>0</v>
      </c>
      <c r="AR163" s="63">
        <f>IF(D161="TRE",HLOOKUP(R162,MOVIMENTOS!$A$57:$K$60,VLOOKUP($C$4,MOVIMENTOS!$A$63:$B$65,2,0),TRUE),0)</f>
        <v>0</v>
      </c>
      <c r="AS163" s="72" t="s">
        <v>1592</v>
      </c>
      <c r="AT163" s="61"/>
      <c r="AU163" s="61"/>
      <c r="AV163" s="61"/>
      <c r="AW163" s="61"/>
      <c r="AX163" s="61"/>
      <c r="AY163" s="61"/>
      <c r="AZ163" s="61"/>
      <c r="BA163" s="61"/>
      <c r="BB163" s="61"/>
      <c r="BC163" s="61"/>
      <c r="BD163" s="61"/>
      <c r="BE163" s="43"/>
      <c r="BF163" s="43"/>
      <c r="BG163" s="43"/>
      <c r="BH163" s="43"/>
      <c r="BI163" s="43"/>
      <c r="BJ163" s="43"/>
      <c r="BK163" s="43"/>
      <c r="BL163" s="43"/>
      <c r="BM163" s="43"/>
      <c r="BN163" s="43"/>
      <c r="BO163" s="43"/>
      <c r="BP163" s="43"/>
      <c r="BQ163" s="43"/>
      <c r="BR163" s="43"/>
      <c r="BS163" s="43"/>
      <c r="BT163" s="43"/>
      <c r="BU163" s="43"/>
      <c r="BV163" s="43"/>
      <c r="BW163" s="43"/>
      <c r="BX163" s="43"/>
      <c r="BY163" s="43"/>
      <c r="BZ163" s="43"/>
      <c r="CA163" s="43"/>
      <c r="CB163" s="43"/>
      <c r="CC163" s="43"/>
      <c r="CD163" s="43"/>
      <c r="CE163" s="43"/>
      <c r="CF163" s="43"/>
      <c r="CG163" s="43"/>
      <c r="CH163" s="43"/>
      <c r="CI163" s="43"/>
      <c r="CJ163" s="43"/>
      <c r="CK163" s="43"/>
      <c r="CL163" s="43"/>
      <c r="CM163" s="43"/>
      <c r="CN163" s="43"/>
      <c r="CO163" s="43"/>
      <c r="CP163" s="43"/>
      <c r="CQ163" s="43"/>
      <c r="CR163" s="43"/>
      <c r="CS163" s="43"/>
      <c r="CT163" s="43"/>
      <c r="CU163" s="43"/>
      <c r="CV163" s="43"/>
      <c r="CW163" s="43"/>
      <c r="CX163" s="43"/>
      <c r="CY163" s="43"/>
      <c r="CZ163" s="43"/>
      <c r="DA163" s="43"/>
      <c r="DB163" s="43"/>
      <c r="DC163" s="43"/>
      <c r="DD163" s="43"/>
      <c r="DE163" s="43"/>
      <c r="DF163" s="43"/>
      <c r="DG163" s="43"/>
      <c r="DH163" s="43"/>
      <c r="DI163" s="43"/>
      <c r="DJ163" s="43"/>
      <c r="DK163" s="43"/>
      <c r="DL163" s="43"/>
      <c r="DM163" s="43"/>
      <c r="DN163" s="43"/>
      <c r="DO163" s="43"/>
      <c r="DP163" s="43"/>
      <c r="DQ163" s="43"/>
      <c r="DR163" s="43"/>
      <c r="DS163" s="43"/>
      <c r="DT163" s="43"/>
      <c r="DU163" s="43"/>
      <c r="DV163" s="43"/>
      <c r="DW163" s="43"/>
      <c r="DX163" s="43"/>
      <c r="DY163" s="43"/>
      <c r="DZ163" s="43"/>
      <c r="EA163" s="43"/>
      <c r="EB163" s="43"/>
      <c r="EC163" s="43"/>
      <c r="ED163" s="43"/>
      <c r="EE163" s="43"/>
      <c r="EF163" s="43"/>
      <c r="EG163" s="43"/>
      <c r="EH163" s="43"/>
      <c r="EI163" s="43"/>
      <c r="EJ163" s="43"/>
    </row>
    <row r="164" spans="1:140" s="44" customFormat="1" ht="24.95" customHeight="1" x14ac:dyDescent="0.25">
      <c r="A164" s="144"/>
      <c r="B164" s="147"/>
      <c r="C164" s="43" t="str">
        <f t="shared" ref="C164:C195" si="476">IF($C$4="Duet","Faturização",IF($C$4="Duet Mix","Faturização",IF($C$4="team","Faturização",IF($C$4="Combi","Faturização",""))))</f>
        <v/>
      </c>
      <c r="D164" s="97"/>
      <c r="E164" s="58" t="str">
        <f t="shared" ref="E164" si="477">IF(AND(C164="Faturização",B161="Hybrid"),"Faturização","")</f>
        <v/>
      </c>
      <c r="F164" s="149" t="s">
        <v>1617</v>
      </c>
      <c r="G164" s="150"/>
      <c r="H164" s="74"/>
      <c r="I164" s="75"/>
      <c r="J164" s="75"/>
      <c r="K164" s="75"/>
      <c r="L164" s="75"/>
      <c r="M164" s="75"/>
      <c r="N164" s="75"/>
      <c r="O164" s="76"/>
      <c r="P164" s="61">
        <f t="shared" ref="P164" si="478">(H163*H164)+(I163*I164)+(J163*J164)+(K163*K164)+(L163*L164)+(M163*M164)+(N163*N164)+(O163*O164)</f>
        <v>0</v>
      </c>
      <c r="Q164" s="61"/>
      <c r="R164" s="43"/>
      <c r="S164" s="43"/>
      <c r="T164" s="43"/>
      <c r="U164" s="43"/>
      <c r="V164" s="43"/>
      <c r="W164" s="43"/>
      <c r="X164" s="70">
        <f t="shared" ref="X164" si="479">(R163*R164)+(S163*S164)+(T163*T164)+(U163*U164)+(V163*V164)+(W163*W164)</f>
        <v>0</v>
      </c>
      <c r="Y164" s="70">
        <f t="shared" ref="Y164" si="480">F163+G163+P164+X164+SUM(F167:W167)</f>
        <v>0</v>
      </c>
      <c r="Z164" s="122"/>
      <c r="AA164" s="61"/>
      <c r="AB164" s="61"/>
      <c r="AC164" s="62"/>
      <c r="AD164" s="62"/>
      <c r="AE164" s="62"/>
      <c r="AF164" s="62"/>
      <c r="AG164" s="62"/>
      <c r="AH164" s="62"/>
      <c r="AI164" s="62"/>
      <c r="AJ164" s="62"/>
      <c r="AK164" s="63"/>
      <c r="AL164" s="63"/>
      <c r="AM164" s="63"/>
      <c r="AN164" s="63"/>
      <c r="AO164" s="63"/>
      <c r="AP164" s="63"/>
      <c r="AQ164" s="63"/>
      <c r="AR164" s="63"/>
      <c r="AS164" s="70" t="s">
        <v>1593</v>
      </c>
      <c r="AT164" s="61"/>
      <c r="AU164" s="61"/>
      <c r="AV164" s="61"/>
      <c r="AW164" s="61"/>
      <c r="AX164" s="61"/>
      <c r="AY164" s="61"/>
      <c r="AZ164" s="61"/>
      <c r="BA164" s="61"/>
      <c r="BB164" s="61"/>
      <c r="BC164" s="61"/>
      <c r="BD164" s="61"/>
      <c r="BE164" s="43"/>
      <c r="BF164" s="43"/>
      <c r="BG164" s="43"/>
      <c r="BH164" s="43"/>
      <c r="BI164" s="43"/>
      <c r="BJ164" s="43"/>
      <c r="BK164" s="43"/>
      <c r="BL164" s="43"/>
      <c r="BM164" s="43"/>
      <c r="BN164" s="43"/>
      <c r="BO164" s="43"/>
      <c r="BP164" s="43"/>
      <c r="BQ164" s="43"/>
      <c r="BR164" s="43"/>
      <c r="BS164" s="43"/>
      <c r="BT164" s="43"/>
      <c r="BU164" s="43"/>
      <c r="BV164" s="43"/>
      <c r="BW164" s="43"/>
      <c r="BX164" s="43"/>
      <c r="BY164" s="43"/>
      <c r="BZ164" s="43"/>
      <c r="CA164" s="43"/>
      <c r="CB164" s="43"/>
      <c r="CC164" s="43"/>
      <c r="CD164" s="43"/>
      <c r="CE164" s="43"/>
      <c r="CF164" s="43"/>
      <c r="CG164" s="43"/>
      <c r="CH164" s="43"/>
      <c r="CI164" s="43"/>
      <c r="CJ164" s="43"/>
      <c r="CK164" s="43"/>
      <c r="CL164" s="43"/>
      <c r="CM164" s="43"/>
      <c r="CN164" s="43"/>
      <c r="CO164" s="43"/>
      <c r="CP164" s="43"/>
      <c r="CQ164" s="43"/>
      <c r="CR164" s="43"/>
      <c r="CS164" s="43"/>
      <c r="CT164" s="43"/>
      <c r="CU164" s="43"/>
      <c r="CV164" s="43"/>
      <c r="CW164" s="43"/>
      <c r="CX164" s="43"/>
      <c r="CY164" s="43"/>
      <c r="CZ164" s="43"/>
      <c r="DA164" s="43"/>
      <c r="DB164" s="43"/>
      <c r="DC164" s="43"/>
      <c r="DD164" s="43"/>
      <c r="DE164" s="43"/>
      <c r="DF164" s="43"/>
      <c r="DG164" s="43"/>
      <c r="DH164" s="43"/>
      <c r="DI164" s="43"/>
      <c r="DJ164" s="43"/>
      <c r="DK164" s="43"/>
      <c r="DL164" s="43"/>
      <c r="DM164" s="43"/>
      <c r="DN164" s="43"/>
      <c r="DO164" s="43"/>
      <c r="DP164" s="43"/>
      <c r="DQ164" s="43"/>
      <c r="DR164" s="43"/>
      <c r="DS164" s="43"/>
      <c r="DT164" s="43"/>
      <c r="DU164" s="43"/>
      <c r="DV164" s="43"/>
      <c r="DW164" s="43"/>
      <c r="DX164" s="43"/>
      <c r="DY164" s="43"/>
      <c r="DZ164" s="43"/>
      <c r="EA164" s="43"/>
      <c r="EB164" s="43"/>
      <c r="EC164" s="43"/>
      <c r="ED164" s="43"/>
      <c r="EE164" s="43"/>
      <c r="EF164" s="43"/>
      <c r="EG164" s="43"/>
      <c r="EH164" s="43"/>
      <c r="EI164" s="43"/>
      <c r="EJ164" s="43"/>
    </row>
    <row r="165" spans="1:140" s="44" customFormat="1" ht="12" customHeight="1" x14ac:dyDescent="0.25">
      <c r="A165" s="144"/>
      <c r="B165" s="147"/>
      <c r="C165" s="87" t="str">
        <f t="shared" ref="C165" si="481">IF(AND($B161="ACROB",$C$4="EQUIPA"),"ACROB_B",IF(AND($B161="ACROB",$C$4="combinado"),"ACROB_B",""))</f>
        <v/>
      </c>
      <c r="D165" s="97"/>
      <c r="E165" s="54" t="s">
        <v>66</v>
      </c>
      <c r="F165" s="85"/>
      <c r="G165" s="86" t="str">
        <f t="shared" ref="G165:G196" si="482">IF(C166="ACROB_C","ACRO-PAIR","")</f>
        <v/>
      </c>
      <c r="H165" s="78"/>
      <c r="I165" s="49"/>
      <c r="J165" s="49"/>
      <c r="K165" s="49"/>
      <c r="L165" s="49"/>
      <c r="M165" s="49"/>
      <c r="N165" s="49"/>
      <c r="O165" s="79"/>
      <c r="P165" s="49"/>
      <c r="Q165" s="49"/>
      <c r="R165" s="80"/>
      <c r="S165" s="80"/>
      <c r="T165" s="80"/>
      <c r="U165" s="80"/>
      <c r="V165" s="80"/>
      <c r="W165" s="77"/>
      <c r="X165" s="49"/>
      <c r="Y165" s="49"/>
      <c r="Z165" s="122"/>
      <c r="AA165" s="61"/>
      <c r="AB165" s="61"/>
      <c r="AC165" s="61"/>
      <c r="AD165" s="61"/>
      <c r="AE165" s="61"/>
      <c r="AF165" s="61"/>
      <c r="AG165" s="61"/>
      <c r="AH165" s="61"/>
      <c r="AI165" s="61"/>
      <c r="AJ165" s="61"/>
      <c r="AK165" s="61"/>
      <c r="AL165" s="61"/>
      <c r="AM165" s="61"/>
      <c r="AN165" s="61"/>
      <c r="AO165" s="61"/>
      <c r="AP165" s="61"/>
      <c r="AQ165" s="61"/>
      <c r="AR165" s="61"/>
      <c r="AS165" s="61"/>
      <c r="AT165" s="61"/>
      <c r="AU165" s="61"/>
      <c r="AV165" s="61"/>
      <c r="AW165" s="61"/>
      <c r="AX165" s="61"/>
      <c r="AY165" s="61"/>
      <c r="AZ165" s="61"/>
      <c r="BA165" s="61"/>
      <c r="BB165" s="61"/>
      <c r="BC165" s="61"/>
      <c r="BD165" s="61"/>
      <c r="BE165" s="43"/>
      <c r="BF165" s="43"/>
      <c r="BG165" s="43"/>
      <c r="BH165" s="43"/>
      <c r="BI165" s="43"/>
      <c r="BJ165" s="43"/>
      <c r="BK165" s="43"/>
      <c r="BL165" s="43"/>
      <c r="BM165" s="43"/>
      <c r="BN165" s="43"/>
      <c r="BO165" s="43"/>
      <c r="BP165" s="43"/>
      <c r="BQ165" s="43"/>
      <c r="BR165" s="43"/>
      <c r="BS165" s="43"/>
      <c r="BT165" s="43"/>
      <c r="BU165" s="43"/>
      <c r="BV165" s="43"/>
      <c r="BW165" s="43"/>
      <c r="BX165" s="43"/>
      <c r="BY165" s="43"/>
      <c r="BZ165" s="43"/>
      <c r="CA165" s="43"/>
      <c r="CB165" s="43"/>
      <c r="CC165" s="43"/>
      <c r="CD165" s="43"/>
      <c r="CE165" s="43"/>
      <c r="CF165" s="43"/>
      <c r="CG165" s="43"/>
      <c r="CH165" s="43"/>
      <c r="CI165" s="43"/>
      <c r="CJ165" s="43"/>
      <c r="CK165" s="43"/>
      <c r="CL165" s="43"/>
      <c r="CM165" s="43"/>
      <c r="CN165" s="43"/>
      <c r="CO165" s="43"/>
      <c r="CP165" s="43"/>
      <c r="CQ165" s="43"/>
      <c r="CR165" s="43"/>
      <c r="CS165" s="43"/>
      <c r="CT165" s="43"/>
      <c r="CU165" s="43"/>
      <c r="CV165" s="43"/>
      <c r="CW165" s="43"/>
      <c r="CX165" s="43"/>
      <c r="CY165" s="43"/>
      <c r="CZ165" s="43"/>
      <c r="DA165" s="43"/>
      <c r="DB165" s="43"/>
      <c r="DC165" s="43"/>
      <c r="DD165" s="43"/>
      <c r="DE165" s="43"/>
      <c r="DF165" s="43"/>
      <c r="DG165" s="43"/>
      <c r="DH165" s="43"/>
      <c r="DI165" s="43"/>
      <c r="DJ165" s="43"/>
      <c r="DK165" s="43"/>
      <c r="DL165" s="43"/>
      <c r="DM165" s="43"/>
      <c r="DN165" s="43"/>
      <c r="DO165" s="43"/>
      <c r="DP165" s="43"/>
      <c r="DQ165" s="43"/>
      <c r="DR165" s="43"/>
      <c r="DS165" s="43"/>
      <c r="DT165" s="43"/>
      <c r="DU165" s="43"/>
      <c r="DV165" s="43"/>
      <c r="DW165" s="43"/>
      <c r="DX165" s="43"/>
      <c r="DY165" s="43"/>
      <c r="DZ165" s="43"/>
      <c r="EA165" s="43"/>
      <c r="EB165" s="43"/>
      <c r="EC165" s="43"/>
      <c r="ED165" s="43"/>
      <c r="EE165" s="43"/>
      <c r="EF165" s="43"/>
      <c r="EG165" s="43"/>
      <c r="EH165" s="43"/>
      <c r="EI165" s="43"/>
      <c r="EJ165" s="43"/>
    </row>
    <row r="166" spans="1:140" s="44" customFormat="1" ht="12" customHeight="1" thickBot="1" x14ac:dyDescent="0.3">
      <c r="A166" s="145"/>
      <c r="B166" s="148"/>
      <c r="C166" s="88" t="str">
        <f t="shared" ref="C166" si="483">IF(AND(B161="ACROB",$C$5="DUETO"),"ACROB_C","")</f>
        <v/>
      </c>
      <c r="D166" s="98"/>
      <c r="E166" s="55" t="s">
        <v>1170</v>
      </c>
      <c r="F166" s="81"/>
      <c r="G166" s="82"/>
      <c r="H166" s="83"/>
      <c r="I166" s="50"/>
      <c r="J166" s="50"/>
      <c r="K166" s="50"/>
      <c r="L166" s="50"/>
      <c r="M166" s="50"/>
      <c r="N166" s="50"/>
      <c r="O166" s="84"/>
      <c r="P166" s="49"/>
      <c r="Q166" s="49"/>
      <c r="R166" s="50"/>
      <c r="S166" s="50"/>
      <c r="T166" s="50"/>
      <c r="U166" s="50"/>
      <c r="V166" s="50"/>
      <c r="W166" s="84"/>
      <c r="X166" s="50"/>
      <c r="Y166" s="50"/>
      <c r="Z166" s="123"/>
      <c r="AA166" s="61"/>
      <c r="AB166" s="61"/>
      <c r="AC166" s="61"/>
      <c r="AD166" s="61"/>
      <c r="AE166" s="61"/>
      <c r="AF166" s="61"/>
      <c r="AG166" s="61"/>
      <c r="AH166" s="61"/>
      <c r="AI166" s="61"/>
      <c r="AJ166" s="61"/>
      <c r="AK166" s="61"/>
      <c r="AL166" s="61"/>
      <c r="AM166" s="61"/>
      <c r="AN166" s="61"/>
      <c r="AO166" s="61"/>
      <c r="AP166" s="61"/>
      <c r="AQ166" s="61"/>
      <c r="AR166" s="61"/>
      <c r="AS166" s="61"/>
      <c r="AT166" s="61"/>
      <c r="AU166" s="61"/>
      <c r="AV166" s="61"/>
      <c r="AW166" s="61"/>
      <c r="AX166" s="61"/>
      <c r="AY166" s="61"/>
      <c r="AZ166" s="61"/>
      <c r="BA166" s="61"/>
      <c r="BB166" s="61"/>
      <c r="BC166" s="61"/>
      <c r="BD166" s="61"/>
      <c r="BE166" s="43"/>
      <c r="BF166" s="43"/>
      <c r="BG166" s="43"/>
      <c r="BH166" s="43"/>
      <c r="BI166" s="43"/>
      <c r="BJ166" s="43"/>
      <c r="BK166" s="43"/>
      <c r="BL166" s="43"/>
      <c r="BM166" s="43"/>
      <c r="BN166" s="43"/>
      <c r="BO166" s="43"/>
      <c r="BP166" s="43"/>
      <c r="BQ166" s="43"/>
      <c r="BR166" s="43"/>
      <c r="BS166" s="43"/>
      <c r="BT166" s="43"/>
      <c r="BU166" s="43"/>
      <c r="BV166" s="43"/>
      <c r="BW166" s="43"/>
      <c r="BX166" s="43"/>
      <c r="BY166" s="43"/>
      <c r="BZ166" s="43"/>
      <c r="CA166" s="43"/>
      <c r="CB166" s="43"/>
      <c r="CC166" s="43"/>
      <c r="CD166" s="43"/>
      <c r="CE166" s="43"/>
      <c r="CF166" s="43"/>
      <c r="CG166" s="43"/>
      <c r="CH166" s="43"/>
      <c r="CI166" s="43"/>
      <c r="CJ166" s="43"/>
      <c r="CK166" s="43"/>
      <c r="CL166" s="43"/>
      <c r="CM166" s="43"/>
      <c r="CN166" s="43"/>
      <c r="CO166" s="43"/>
      <c r="CP166" s="43"/>
      <c r="CQ166" s="43"/>
      <c r="CR166" s="43"/>
      <c r="CS166" s="43"/>
      <c r="CT166" s="43"/>
      <c r="CU166" s="43"/>
      <c r="CV166" s="43"/>
      <c r="CW166" s="43"/>
      <c r="CX166" s="43"/>
      <c r="CY166" s="43"/>
      <c r="CZ166" s="43"/>
      <c r="DA166" s="43"/>
      <c r="DB166" s="43"/>
      <c r="DC166" s="43"/>
      <c r="DD166" s="43"/>
      <c r="DE166" s="43"/>
      <c r="DF166" s="43"/>
      <c r="DG166" s="43"/>
      <c r="DH166" s="43"/>
      <c r="DI166" s="43"/>
      <c r="DJ166" s="43"/>
      <c r="DK166" s="43"/>
      <c r="DL166" s="43"/>
      <c r="DM166" s="43"/>
      <c r="DN166" s="43"/>
      <c r="DO166" s="43"/>
      <c r="DP166" s="43"/>
      <c r="DQ166" s="43"/>
      <c r="DR166" s="43"/>
      <c r="DS166" s="43"/>
      <c r="DT166" s="43"/>
      <c r="DU166" s="43"/>
      <c r="DV166" s="43"/>
      <c r="DW166" s="43"/>
      <c r="DX166" s="43"/>
      <c r="DY166" s="43"/>
      <c r="DZ166" s="43"/>
      <c r="EA166" s="43"/>
      <c r="EB166" s="43"/>
      <c r="EC166" s="43"/>
      <c r="ED166" s="43"/>
      <c r="EE166" s="43"/>
      <c r="EF166" s="43"/>
      <c r="EG166" s="43"/>
      <c r="EH166" s="43"/>
      <c r="EI166" s="43"/>
      <c r="EJ166" s="43"/>
    </row>
    <row r="167" spans="1:140" s="44" customFormat="1" ht="12" customHeight="1" x14ac:dyDescent="0.25">
      <c r="A167" s="143"/>
      <c r="B167" s="146"/>
      <c r="C167" s="141" t="str">
        <f>IF(B167="HYBRID",MOVIMENTOS!$A$8,IF(B167="ACROB",MOVIMENTOS!$E$8,""))</f>
        <v/>
      </c>
      <c r="D167" s="96"/>
      <c r="E167" s="156" t="s">
        <v>1642</v>
      </c>
      <c r="F167" s="158" t="str">
        <f t="shared" ref="F167:F214" si="484">IF(B167="HYBRID",0.5,IF(B167="TRE",0,""))</f>
        <v/>
      </c>
      <c r="G167" s="159"/>
      <c r="H167" s="39"/>
      <c r="I167" s="41"/>
      <c r="J167" s="41"/>
      <c r="K167" s="41"/>
      <c r="L167" s="41"/>
      <c r="M167" s="41"/>
      <c r="N167" s="41"/>
      <c r="O167" s="40"/>
      <c r="P167" s="68"/>
      <c r="Q167" s="103" t="str">
        <f>IF(B167="HYBRID",MOVIMENTOS!$G$8,"")</f>
        <v/>
      </c>
      <c r="R167" s="42"/>
      <c r="S167" s="41"/>
      <c r="T167" s="41"/>
      <c r="U167" s="41"/>
      <c r="V167" s="41"/>
      <c r="W167" s="40"/>
      <c r="X167" s="68"/>
      <c r="Y167" s="68"/>
      <c r="Z167" s="121">
        <f t="shared" ref="Z167" si="485">IF(E170="Faturização",Y170,IF(E170="",Y169,0))</f>
        <v>0</v>
      </c>
      <c r="AA167" s="61"/>
      <c r="AB167" s="61"/>
      <c r="AC167" s="61"/>
      <c r="AD167" s="61"/>
      <c r="AE167" s="61"/>
      <c r="AF167" s="61"/>
      <c r="AG167" s="61"/>
      <c r="AH167" s="61"/>
      <c r="AI167" s="61"/>
      <c r="AJ167" s="61"/>
      <c r="AK167" s="61"/>
      <c r="AL167" s="61"/>
      <c r="AM167" s="61"/>
      <c r="AN167" s="61"/>
      <c r="AO167" s="61"/>
      <c r="AP167" s="61"/>
      <c r="AQ167" s="61"/>
      <c r="AR167" s="61"/>
      <c r="AS167" s="61"/>
      <c r="AT167" s="61"/>
      <c r="AU167" s="61"/>
      <c r="AV167" s="61"/>
      <c r="AW167" s="61"/>
      <c r="AX167" s="61"/>
      <c r="AY167" s="61"/>
      <c r="AZ167" s="61"/>
      <c r="BA167" s="61"/>
      <c r="BB167" s="61"/>
      <c r="BC167" s="61"/>
      <c r="BD167" s="61"/>
      <c r="BE167" s="43"/>
      <c r="BF167" s="43"/>
      <c r="BG167" s="43"/>
      <c r="BH167" s="43"/>
      <c r="BI167" s="43"/>
      <c r="BJ167" s="43"/>
      <c r="BK167" s="43"/>
      <c r="BL167" s="43"/>
      <c r="BM167" s="43"/>
      <c r="BN167" s="43"/>
      <c r="BO167" s="43"/>
      <c r="BP167" s="43"/>
      <c r="BQ167" s="43"/>
      <c r="BR167" s="43"/>
      <c r="BS167" s="43"/>
      <c r="BT167" s="43"/>
      <c r="BU167" s="43"/>
      <c r="BV167" s="43"/>
      <c r="BW167" s="43"/>
      <c r="BX167" s="43"/>
      <c r="BY167" s="43"/>
      <c r="BZ167" s="43"/>
      <c r="CA167" s="43"/>
      <c r="CB167" s="43"/>
      <c r="CC167" s="43"/>
      <c r="CD167" s="43"/>
      <c r="CE167" s="43"/>
      <c r="CF167" s="43"/>
      <c r="CG167" s="43"/>
      <c r="CH167" s="43"/>
      <c r="CI167" s="43"/>
      <c r="CJ167" s="43"/>
      <c r="CK167" s="43"/>
      <c r="CL167" s="43"/>
      <c r="CM167" s="43"/>
      <c r="CN167" s="43"/>
      <c r="CO167" s="43"/>
      <c r="CP167" s="43"/>
      <c r="CQ167" s="43"/>
      <c r="CR167" s="43"/>
      <c r="CS167" s="43"/>
      <c r="CT167" s="43"/>
      <c r="CU167" s="43"/>
      <c r="CV167" s="43"/>
      <c r="CW167" s="43"/>
      <c r="CX167" s="43"/>
      <c r="CY167" s="43"/>
      <c r="CZ167" s="43"/>
      <c r="DA167" s="43"/>
      <c r="DB167" s="43"/>
      <c r="DC167" s="43"/>
      <c r="DD167" s="43"/>
      <c r="DE167" s="43"/>
      <c r="DF167" s="43"/>
      <c r="DG167" s="43"/>
      <c r="DH167" s="43"/>
      <c r="DI167" s="43"/>
      <c r="DJ167" s="43"/>
      <c r="DK167" s="43"/>
      <c r="DL167" s="43"/>
      <c r="DM167" s="43"/>
      <c r="DN167" s="43"/>
      <c r="DO167" s="43"/>
      <c r="DP167" s="43"/>
      <c r="DQ167" s="43"/>
      <c r="DR167" s="43"/>
      <c r="DS167" s="43"/>
      <c r="DT167" s="43"/>
      <c r="DU167" s="43"/>
      <c r="DV167" s="43"/>
      <c r="DW167" s="43"/>
      <c r="DX167" s="43"/>
      <c r="DY167" s="43"/>
      <c r="DZ167" s="43"/>
      <c r="EA167" s="43"/>
      <c r="EB167" s="43"/>
      <c r="EC167" s="43"/>
      <c r="ED167" s="43"/>
      <c r="EE167" s="43"/>
      <c r="EF167" s="43"/>
      <c r="EG167" s="43"/>
      <c r="EH167" s="43"/>
      <c r="EI167" s="43"/>
      <c r="EJ167" s="43"/>
    </row>
    <row r="168" spans="1:140" s="44" customFormat="1" ht="12" customHeight="1" x14ac:dyDescent="0.25">
      <c r="A168" s="144"/>
      <c r="B168" s="147"/>
      <c r="C168" s="142"/>
      <c r="D168" s="97"/>
      <c r="E168" s="157"/>
      <c r="F168" s="160"/>
      <c r="G168" s="161"/>
      <c r="H168" s="45"/>
      <c r="I168" s="47"/>
      <c r="J168" s="47"/>
      <c r="K168" s="47"/>
      <c r="L168" s="47"/>
      <c r="M168" s="47"/>
      <c r="N168" s="47"/>
      <c r="O168" s="46"/>
      <c r="P168" s="34"/>
      <c r="Q168" s="104"/>
      <c r="R168" s="47"/>
      <c r="S168" s="47"/>
      <c r="T168" s="47"/>
      <c r="U168" s="47"/>
      <c r="V168" s="47"/>
      <c r="W168" s="47"/>
      <c r="X168" s="61"/>
      <c r="Y168" s="61"/>
      <c r="Z168" s="122"/>
      <c r="AA168" s="61"/>
      <c r="AB168" s="61"/>
      <c r="AC168" s="61"/>
      <c r="AD168" s="61"/>
      <c r="AE168" s="61"/>
      <c r="AF168" s="61"/>
      <c r="AG168" s="61"/>
      <c r="AH168" s="61"/>
      <c r="AI168" s="61"/>
      <c r="AJ168" s="61"/>
      <c r="AK168" s="61"/>
      <c r="AL168" s="61"/>
      <c r="AM168" s="61"/>
      <c r="AN168" s="61"/>
      <c r="AO168" s="61"/>
      <c r="AP168" s="61"/>
      <c r="AQ168" s="61"/>
      <c r="AR168" s="61"/>
      <c r="AS168" s="61"/>
      <c r="AT168" s="61"/>
      <c r="AU168" s="61"/>
      <c r="AV168" s="61"/>
      <c r="AW168" s="61"/>
      <c r="AX168" s="61"/>
      <c r="AY168" s="61"/>
      <c r="AZ168" s="61"/>
      <c r="BA168" s="61"/>
      <c r="BB168" s="61"/>
      <c r="BC168" s="61"/>
      <c r="BD168" s="61"/>
      <c r="BE168" s="43"/>
      <c r="BF168" s="43"/>
      <c r="BG168" s="43"/>
      <c r="BH168" s="43"/>
      <c r="BI168" s="43"/>
      <c r="BJ168" s="43"/>
      <c r="BK168" s="43"/>
      <c r="BL168" s="43"/>
      <c r="BM168" s="43"/>
      <c r="BN168" s="43"/>
      <c r="BO168" s="43"/>
      <c r="BP168" s="43"/>
      <c r="BQ168" s="43"/>
      <c r="BR168" s="43"/>
      <c r="BS168" s="43"/>
      <c r="BT168" s="43"/>
      <c r="BU168" s="43"/>
      <c r="BV168" s="43"/>
      <c r="BW168" s="43"/>
      <c r="BX168" s="43"/>
      <c r="BY168" s="43"/>
      <c r="BZ168" s="43"/>
      <c r="CA168" s="43"/>
      <c r="CB168" s="43"/>
      <c r="CC168" s="43"/>
      <c r="CD168" s="43"/>
      <c r="CE168" s="43"/>
      <c r="CF168" s="43"/>
      <c r="CG168" s="43"/>
      <c r="CH168" s="43"/>
      <c r="CI168" s="43"/>
      <c r="CJ168" s="43"/>
      <c r="CK168" s="43"/>
      <c r="CL168" s="43"/>
      <c r="CM168" s="43"/>
      <c r="CN168" s="43"/>
      <c r="CO168" s="43"/>
      <c r="CP168" s="43"/>
      <c r="CQ168" s="43"/>
      <c r="CR168" s="43"/>
      <c r="CS168" s="43"/>
      <c r="CT168" s="43"/>
      <c r="CU168" s="43"/>
      <c r="CV168" s="43"/>
      <c r="CW168" s="43"/>
      <c r="CX168" s="43"/>
      <c r="CY168" s="43"/>
      <c r="CZ168" s="43"/>
      <c r="DA168" s="43"/>
      <c r="DB168" s="43"/>
      <c r="DC168" s="43"/>
      <c r="DD168" s="43"/>
      <c r="DE168" s="43"/>
      <c r="DF168" s="43"/>
      <c r="DG168" s="43"/>
      <c r="DH168" s="43"/>
      <c r="DI168" s="43"/>
      <c r="DJ168" s="43"/>
      <c r="DK168" s="43"/>
      <c r="DL168" s="43"/>
      <c r="DM168" s="43"/>
      <c r="DN168" s="43"/>
      <c r="DO168" s="43"/>
      <c r="DP168" s="43"/>
      <c r="DQ168" s="43"/>
      <c r="DR168" s="43"/>
      <c r="DS168" s="43"/>
      <c r="DT168" s="43"/>
      <c r="DU168" s="43"/>
      <c r="DV168" s="43"/>
      <c r="DW168" s="43"/>
      <c r="DX168" s="43"/>
      <c r="DY168" s="43"/>
      <c r="DZ168" s="43"/>
      <c r="EA168" s="43"/>
      <c r="EB168" s="43"/>
      <c r="EC168" s="43"/>
      <c r="ED168" s="43"/>
      <c r="EE168" s="43"/>
      <c r="EF168" s="43"/>
      <c r="EG168" s="43"/>
      <c r="EH168" s="43"/>
      <c r="EI168" s="43"/>
      <c r="EJ168" s="43"/>
    </row>
    <row r="169" spans="1:140" s="44" customFormat="1" ht="12" customHeight="1" x14ac:dyDescent="0.3">
      <c r="A169" s="144"/>
      <c r="B169" s="147"/>
      <c r="C169" s="48" t="str">
        <f>IF(B167="HYBRID",MOVIMENTOS!$P$8,"")</f>
        <v/>
      </c>
      <c r="D169" s="97"/>
      <c r="E169" s="58" t="s">
        <v>1170</v>
      </c>
      <c r="F169" s="32"/>
      <c r="G169" s="33"/>
      <c r="H169" s="58">
        <f t="shared" ref="H169:H214" si="486">IF(OR(IFERROR(AC169,TRUE)=TRUE,IFERROR(AK169,TRUE)=TRUE)=TRUE,0,IF(AC169=0,AK169,AC169))</f>
        <v>0</v>
      </c>
      <c r="I169" s="58">
        <f t="shared" ref="I169:I214" si="487">IF(OR(IFERROR(AD169,TRUE)=TRUE,IFERROR(AL169,TRUE)=TRUE)=TRUE,0,IF(AD169=0,AL169,AD169))</f>
        <v>0</v>
      </c>
      <c r="J169" s="58">
        <f t="shared" ref="J169:J214" si="488">IF(OR(IFERROR(AE169,TRUE)=TRUE,IFERROR(AM169,TRUE)=TRUE)=TRUE,0,IF(AE169=0,AM169,AE169))</f>
        <v>0</v>
      </c>
      <c r="K169" s="58">
        <f t="shared" ref="K169:K214" si="489">IF(OR(IFERROR(AF169,TRUE)=TRUE,IFERROR(AN169,TRUE)=TRUE)=TRUE,0,IF(AF169=0,AN169,AF169))</f>
        <v>0</v>
      </c>
      <c r="L169" s="58">
        <f t="shared" ref="L169:L214" si="490">IF(OR(IFERROR(AG169,TRUE)=TRUE,IFERROR(AO169,TRUE)=TRUE)=TRUE,0,IF(AG169=0,AO169,AG169))</f>
        <v>0</v>
      </c>
      <c r="M169" s="58">
        <f t="shared" ref="M169:M214" si="491">IF(OR(IFERROR(AH169,TRUE)=TRUE,IFERROR(AP169,TRUE)=TRUE)=TRUE,0,IF(AH169=0,AP169,AH169))</f>
        <v>0</v>
      </c>
      <c r="N169" s="58">
        <f t="shared" ref="N169:N214" si="492">IF(OR(IFERROR(AI169,TRUE)=TRUE,IFERROR(AQ169,TRUE)=TRUE)=TRUE,0,IF(AI169=0,AQ169,AI169))</f>
        <v>0</v>
      </c>
      <c r="O169" s="58">
        <f t="shared" ref="O169:O214" si="493">IF(OR(IFERROR(AJ169,TRUE)=TRUE,IFERROR(AR169,TRUE)=TRUE)=TRUE,0,IF(AJ169=0,AR169,AJ169))</f>
        <v>0</v>
      </c>
      <c r="P169" s="34">
        <f t="shared" ref="P169" si="494">SUM(H169:O169)</f>
        <v>0</v>
      </c>
      <c r="Q169" s="34" t="str">
        <f t="shared" ref="Q169:Q214" si="495">C169</f>
        <v/>
      </c>
      <c r="R169" s="34">
        <f>IF(R168=MOVIMENTOS!$A$53,MOVIMENTOS!$A$54,IF(R168=MOVIMENTOS!$B$53,MOVIMENTOS!$B$54,IF(R168=MOVIMENTOS!$C$53,MOVIMENTOS!$C$54,IF(R168=MOVIMENTOS!$D$53,MOVIMENTOS!$D$54,IF(R168=MOVIMENTOS!$E$53,MOVIMENTOS!$E$54,IF(R168=MOVIMENTOS!$F$53,MOVIMENTOS!$F$54,IF(R168=MOVIMENTOS!$G$53,MOVIMENTOS!$G$54,IF(R168=MOVIMENTOS!$I$53,MOVIMENTOS!$I$54,IF(R168=MOVIMENTOS!$J$53,MOVIMENTOS!$J$54,IF(R168=MOVIMENTOS!$K$53,MOVIMENTOS!$K$54,IF(R168=MOVIMENTOS!$L$53,MOVIMENTOS!$L$54,IF(R168=MOVIMENTOS!$M$53,MOVIMENTOS!$M$54,IF(R168=MOVIMENTOS!$N$53,MOVIMENTOS!$N$54,IF(R168=MOVIMENTOS!$O$53,MOVIMENTOS!$O$54,IF(R168=MOVIMENTOS!$P$53,MOVIMENTOS!$P$54,IF(R168=MOVIMENTOS!$Q$53,MOVIMENTOS!$Q$54,IF(R168=MOVIMENTOS!$R$53,MOVIMENTOS!$R$54,IF(R168=MOVIMENTOS!$S$53,MOVIMENTOS!$S$54,IF(R168=MOVIMENTOS!$T$53,MOVIMENTOS!$T$54,0)))))))))))))))))))</f>
        <v>0</v>
      </c>
      <c r="S169" s="34">
        <f>IF(S168=MOVIMENTOS!$A$53,MOVIMENTOS!$A$54,IF(S168=MOVIMENTOS!$B$53,MOVIMENTOS!$B$54,IF(S168=MOVIMENTOS!$C$53,MOVIMENTOS!$C$54,IF(S168=MOVIMENTOS!$D$53,MOVIMENTOS!$D$54,IF(S168=MOVIMENTOS!$E$53,MOVIMENTOS!$E$54,IF(S168=MOVIMENTOS!$F$53,MOVIMENTOS!$F$54,IF(S168=MOVIMENTOS!$G$53,MOVIMENTOS!$G$54,IF(S168=MOVIMENTOS!$I$53,MOVIMENTOS!$I$54,IF(S168=MOVIMENTOS!$J$53,MOVIMENTOS!$J$54,IF(S168=MOVIMENTOS!$K$53,MOVIMENTOS!$K$54,IF(S168=MOVIMENTOS!$L$53,MOVIMENTOS!$L$54,IF(S168=MOVIMENTOS!$M$53,MOVIMENTOS!$M$54,IF(S168=MOVIMENTOS!$N$53,MOVIMENTOS!$N$54,IF(S168=MOVIMENTOS!$O$53,MOVIMENTOS!$O$54,IF(S168=MOVIMENTOS!$P$53,MOVIMENTOS!$P$54,IF(S168=MOVIMENTOS!$Q$53,MOVIMENTOS!$Q$54,IF(S168=MOVIMENTOS!$R$53,MOVIMENTOS!$R$54,IF(S168=MOVIMENTOS!$S$53,MOVIMENTOS!$S$54,IF(S168=MOVIMENTOS!$T$53,MOVIMENTOS!$T$54,0)))))))))))))))))))</f>
        <v>0</v>
      </c>
      <c r="T169" s="34">
        <f>IF(T168=MOVIMENTOS!$A$53,MOVIMENTOS!$A$54,IF(T168=MOVIMENTOS!$B$53,MOVIMENTOS!$B$54,IF(T168=MOVIMENTOS!$C$53,MOVIMENTOS!$C$54,IF(T168=MOVIMENTOS!$D$53,MOVIMENTOS!$D$54,IF(T168=MOVIMENTOS!$E$53,MOVIMENTOS!$E$54,IF(T168=MOVIMENTOS!$F$53,MOVIMENTOS!$F$54,IF(T168=MOVIMENTOS!$G$53,MOVIMENTOS!$G$54,IF(T168=MOVIMENTOS!$I$53,MOVIMENTOS!$I$54,IF(T168=MOVIMENTOS!$J$53,MOVIMENTOS!$J$54,IF(T168=MOVIMENTOS!$K$53,MOVIMENTOS!$K$54,IF(T168=MOVIMENTOS!$L$53,MOVIMENTOS!$L$54,IF(T168=MOVIMENTOS!$M$53,MOVIMENTOS!$M$54,IF(T168=MOVIMENTOS!$N$53,MOVIMENTOS!$N$54,IF(T168=MOVIMENTOS!$O$53,MOVIMENTOS!$O$54,IF(T168=MOVIMENTOS!$P$53,MOVIMENTOS!$P$54,IF(T168=MOVIMENTOS!$Q$53,MOVIMENTOS!$Q$54,IF(T168=MOVIMENTOS!$R$53,MOVIMENTOS!$R$54,IF(T168=MOVIMENTOS!$S$53,MOVIMENTOS!$S$54,IF(T168=MOVIMENTOS!$T$53,MOVIMENTOS!$T$54,0)))))))))))))))))))</f>
        <v>0</v>
      </c>
      <c r="U169" s="34">
        <f>IF(U168=MOVIMENTOS!$A$53,MOVIMENTOS!$A$54,IF(U168=MOVIMENTOS!$B$53,MOVIMENTOS!$B$54,IF(U168=MOVIMENTOS!$C$53,MOVIMENTOS!$C$54,IF(U168=MOVIMENTOS!$D$53,MOVIMENTOS!$D$54,IF(U168=MOVIMENTOS!$E$53,MOVIMENTOS!$E$54,IF(U168=MOVIMENTOS!$F$53,MOVIMENTOS!$F$54,IF(U168=MOVIMENTOS!$G$53,MOVIMENTOS!$G$54,IF(U168=MOVIMENTOS!$I$53,MOVIMENTOS!$I$54,IF(U168=MOVIMENTOS!$J$53,MOVIMENTOS!$J$54,IF(U168=MOVIMENTOS!$K$53,MOVIMENTOS!$K$54,IF(U168=MOVIMENTOS!$L$53,MOVIMENTOS!$L$54,IF(U168=MOVIMENTOS!$M$53,MOVIMENTOS!$M$54,IF(U168=MOVIMENTOS!$N$53,MOVIMENTOS!$N$54,IF(U168=MOVIMENTOS!$O$53,MOVIMENTOS!$O$54,IF(U168=MOVIMENTOS!$P$53,MOVIMENTOS!$P$54,IF(U168=MOVIMENTOS!$Q$53,MOVIMENTOS!$Q$54,IF(U168=MOVIMENTOS!$R$53,MOVIMENTOS!$R$54,IF(U168=MOVIMENTOS!$S$53,MOVIMENTOS!$S$54,IF(U168=MOVIMENTOS!$T$53,MOVIMENTOS!$T$54,0)))))))))))))))))))</f>
        <v>0</v>
      </c>
      <c r="V169" s="34">
        <f>IF(V168=MOVIMENTOS!$A$53,MOVIMENTOS!$A$54,IF(V168=MOVIMENTOS!$B$53,MOVIMENTOS!$B$54,IF(V168=MOVIMENTOS!$C$53,MOVIMENTOS!$C$54,IF(V168=MOVIMENTOS!$D$53,MOVIMENTOS!$D$54,IF(V168=MOVIMENTOS!$E$53,MOVIMENTOS!$E$54,IF(V168=MOVIMENTOS!$F$53,MOVIMENTOS!$F$54,IF(V168=MOVIMENTOS!$G$53,MOVIMENTOS!$G$54,IF(V168=MOVIMENTOS!$I$53,MOVIMENTOS!$I$54,IF(V168=MOVIMENTOS!$J$53,MOVIMENTOS!$J$54,IF(V168=MOVIMENTOS!$K$53,MOVIMENTOS!$K$54,IF(V168=MOVIMENTOS!$L$53,MOVIMENTOS!$L$54,IF(V168=MOVIMENTOS!$M$53,MOVIMENTOS!$M$54,IF(V168=MOVIMENTOS!$N$53,MOVIMENTOS!$N$54,IF(V168=MOVIMENTOS!$O$53,MOVIMENTOS!$O$54,IF(V168=MOVIMENTOS!$P$53,MOVIMENTOS!$P$54,IF(V168=MOVIMENTOS!$Q$53,MOVIMENTOS!$Q$54,IF(V168=MOVIMENTOS!$R$53,MOVIMENTOS!$R$54,IF(V168=MOVIMENTOS!$S$53,MOVIMENTOS!$S$54,IF(V168=MOVIMENTOS!$T$53,MOVIMENTOS!$T$54,0)))))))))))))))))))</f>
        <v>0</v>
      </c>
      <c r="W169" s="34">
        <f>IF(W168=MOVIMENTOS!$A$53,MOVIMENTOS!$A$54,IF(W168=MOVIMENTOS!$B$53,MOVIMENTOS!$B$54,IF(W168=MOVIMENTOS!$C$53,MOVIMENTOS!$C$54,IF(W168=MOVIMENTOS!$D$53,MOVIMENTOS!$D$54,IF(W168=MOVIMENTOS!$E$53,MOVIMENTOS!$E$54,IF(W168=MOVIMENTOS!$F$53,MOVIMENTOS!$F$54,IF(W168=MOVIMENTOS!$G$53,MOVIMENTOS!$G$54,IF(W168=MOVIMENTOS!$I$53,MOVIMENTOS!$I$54,IF(W168=MOVIMENTOS!$J$53,MOVIMENTOS!$J$54,IF(W168=MOVIMENTOS!$K$53,MOVIMENTOS!$K$54,IF(W168=MOVIMENTOS!$L$53,MOVIMENTOS!$L$54,IF(W168=MOVIMENTOS!$M$53,MOVIMENTOS!$M$54,IF(W168=MOVIMENTOS!$N$53,MOVIMENTOS!$N$54,IF(W168=MOVIMENTOS!$O$53,MOVIMENTOS!$O$54,IF(W168=MOVIMENTOS!$P$53,MOVIMENTOS!$P$54,IF(W168=MOVIMENTOS!$Q$53,MOVIMENTOS!$Q$54,IF(W168=MOVIMENTOS!$R$53,MOVIMENTOS!$R$54,IF(W168=MOVIMENTOS!$S$53,MOVIMENTOS!$S$54,IF(W168=MOVIMENTOS!$T$53,MOVIMENTOS!$T$54,0)))))))))))))))))))</f>
        <v>0</v>
      </c>
      <c r="X169" s="91">
        <f>IF(X168=MOVIMENTOS!$A$53,MOVIMENTOS!$A$54,IF(X168=MOVIMENTOS!$B$53,MOVIMENTOS!$B$54,IF(X168=MOVIMENTOS!$C$53,MOVIMENTOS!$C$54,IF(X168=MOVIMENTOS!$D$53,MOVIMENTOS!$D$54,IF(X168=MOVIMENTOS!$E$53,MOVIMENTOS!$E$54,IF(X168=MOVIMENTOS!$F$53,MOVIMENTOS!$F$54,IF(X168=MOVIMENTOS!$G$53,MOVIMENTOS!$G$54,IF(X168=MOVIMENTOS!$I$53,MOVIMENTOS!$I$54,IF(X168=MOVIMENTOS!$J$53,MOVIMENTOS!$J$54,IF(X168=MOVIMENTOS!$K$53,MOVIMENTOS!$K$54,IF(X168=MOVIMENTOS!$L$53,MOVIMENTOS!$L$54,IF(X168=MOVIMENTOS!$M$53,MOVIMENTOS!$M$54,IF(X168=MOVIMENTOS!$N$53,MOVIMENTOS!$N$54,IF(X168=MOVIMENTOS!$O$53,MOVIMENTOS!$O$54,IF(X168=MOVIMENTOS!$P$53,MOVIMENTOS!$P$54,IF(X168=MOVIMENTOS!$Q$53,MOVIMENTOS!$Q$54,IF(X168=MOVIMENTOS!$R$53,MOVIMENTOS!$R$54,IF(X168=MOVIMENTOS!$S$53,MOVIMENTOS!$S$54,IF(X168=MOVIMENTOS!$T$53,MOVIMENTOS!$T$54,0)))))))))))))))))))</f>
        <v>0</v>
      </c>
      <c r="Y169" s="71">
        <f t="shared" ref="Y169" si="496">P169+X169+SUM(F172:W172)</f>
        <v>0</v>
      </c>
      <c r="Z169" s="122"/>
      <c r="AA169" s="69"/>
      <c r="AB169" s="61"/>
      <c r="AC169" s="62">
        <f>IF(B167="HYBRID",HLOOKUP(H168,MOVIMENTOS!$A$38:$AQ$39,2,0),0)</f>
        <v>0</v>
      </c>
      <c r="AD169" s="62">
        <f>IF(B167="HYBRID",HLOOKUP(I168,MOVIMENTOS!$A$38:$AQ$39,2,0),0)</f>
        <v>0</v>
      </c>
      <c r="AE169" s="62">
        <f>IF(B167="HYBRID",HLOOKUP(J168,MOVIMENTOS!$A$38:$AQ$39,2,0),0)</f>
        <v>0</v>
      </c>
      <c r="AF169" s="62">
        <f>IF(B167="HYBRID",HLOOKUP(K168,MOVIMENTOS!$A$38:$AQ$39,2,0),0)</f>
        <v>0</v>
      </c>
      <c r="AG169" s="62">
        <f>IF(B167="HYBRID",HLOOKUP(L168,MOVIMENTOS!$A$38:$AQ$39,2,0),0)</f>
        <v>0</v>
      </c>
      <c r="AH169" s="62">
        <f>IF(B167="HYBRID",HLOOKUP(M168,MOVIMENTOS!$A$38:$AQ$39,2,0),0)</f>
        <v>0</v>
      </c>
      <c r="AI169" s="62">
        <f>IF(B167="HYBRID",HLOOKUP(N168,MOVIMENTOS!$A$38:$AQ$39,2,0),0)</f>
        <v>0</v>
      </c>
      <c r="AJ169" s="62">
        <f>IF(B167="HYBRID",HLOOKUP(O168,MOVIMENTOS!$A$38:$AQ$39,2,0),0)</f>
        <v>0</v>
      </c>
      <c r="AK169" s="63">
        <f>IF(B167="TRE",HLOOKUP(H168,MOVIMENTOS!$A$57:$K$60,VLOOKUP($C$4,MOVIMENTOS!$A$63:$B$65,2,0),TRUE),0)</f>
        <v>0</v>
      </c>
      <c r="AL169" s="63">
        <f>IF(B167="TRE",HLOOKUP(I168,MOVIMENTOS!$A$57:$K$60,VLOOKUP($C$4,MOVIMENTOS!$A$63:$B$65,2,0),TRUE),0)</f>
        <v>0</v>
      </c>
      <c r="AM169" s="63">
        <f>IF(B167="TRE",HLOOKUP(J168,MOVIMENTOS!$A$57:$K$60,VLOOKUP($C$4,MOVIMENTOS!$A$63:$B$65,2,0),TRUE),0)</f>
        <v>0</v>
      </c>
      <c r="AN169" s="63">
        <f>IF(B167="TRE",HLOOKUP(K168,MOVIMENTOS!$A$57:$K$60,VLOOKUP($C$4,MOVIMENTOS!$A$63:$B$65,2,0),TRUE),0)</f>
        <v>0</v>
      </c>
      <c r="AO169" s="63">
        <f>IF(B167="TRE",HLOOKUP(N168,MOVIMENTOS!$A$57:$K$60,VLOOKUP($C$4,MOVIMENTOS!$A$63:$B$65,2,0),TRUE),0)</f>
        <v>0</v>
      </c>
      <c r="AP169" s="63">
        <f>IF(B167="TRE",HLOOKUP(O168,MOVIMENTOS!$A$57:$K$60,VLOOKUP($C$4,MOVIMENTOS!$A$63:$B$65,2,0),TRUE),0)</f>
        <v>0</v>
      </c>
      <c r="AQ169" s="63">
        <f>IF(C167="TRE",HLOOKUP(Q168,MOVIMENTOS!$A$57:$K$60,VLOOKUP($C$4,MOVIMENTOS!$A$63:$B$65,2,0),TRUE),0)</f>
        <v>0</v>
      </c>
      <c r="AR169" s="63">
        <f>IF(D167="TRE",HLOOKUP(R168,MOVIMENTOS!$A$57:$K$60,VLOOKUP($C$4,MOVIMENTOS!$A$63:$B$65,2,0),TRUE),0)</f>
        <v>0</v>
      </c>
      <c r="AS169" s="72" t="s">
        <v>1592</v>
      </c>
      <c r="AT169" s="61"/>
      <c r="AU169" s="61"/>
      <c r="AV169" s="61"/>
      <c r="AW169" s="61"/>
      <c r="AX169" s="61"/>
      <c r="AY169" s="61"/>
      <c r="AZ169" s="61"/>
      <c r="BA169" s="61"/>
      <c r="BB169" s="61"/>
      <c r="BC169" s="61"/>
      <c r="BD169" s="61"/>
      <c r="BE169" s="43"/>
      <c r="BF169" s="43"/>
      <c r="BG169" s="43"/>
      <c r="BH169" s="43"/>
      <c r="BI169" s="43"/>
      <c r="BJ169" s="43"/>
      <c r="BK169" s="43"/>
      <c r="BL169" s="43"/>
      <c r="BM169" s="43"/>
      <c r="BN169" s="43"/>
      <c r="BO169" s="43"/>
      <c r="BP169" s="43"/>
      <c r="BQ169" s="43"/>
      <c r="BR169" s="43"/>
      <c r="BS169" s="43"/>
      <c r="BT169" s="43"/>
      <c r="BU169" s="43"/>
      <c r="BV169" s="43"/>
      <c r="BW169" s="43"/>
      <c r="BX169" s="43"/>
      <c r="BY169" s="43"/>
      <c r="BZ169" s="43"/>
      <c r="CA169" s="43"/>
      <c r="CB169" s="43"/>
      <c r="CC169" s="43"/>
      <c r="CD169" s="43"/>
      <c r="CE169" s="43"/>
      <c r="CF169" s="43"/>
      <c r="CG169" s="43"/>
      <c r="CH169" s="43"/>
      <c r="CI169" s="43"/>
      <c r="CJ169" s="43"/>
      <c r="CK169" s="43"/>
      <c r="CL169" s="43"/>
      <c r="CM169" s="43"/>
      <c r="CN169" s="43"/>
      <c r="CO169" s="43"/>
      <c r="CP169" s="43"/>
      <c r="CQ169" s="43"/>
      <c r="CR169" s="43"/>
      <c r="CS169" s="43"/>
      <c r="CT169" s="43"/>
      <c r="CU169" s="43"/>
      <c r="CV169" s="43"/>
      <c r="CW169" s="43"/>
      <c r="CX169" s="43"/>
      <c r="CY169" s="43"/>
      <c r="CZ169" s="43"/>
      <c r="DA169" s="43"/>
      <c r="DB169" s="43"/>
      <c r="DC169" s="43"/>
      <c r="DD169" s="43"/>
      <c r="DE169" s="43"/>
      <c r="DF169" s="43"/>
      <c r="DG169" s="43"/>
      <c r="DH169" s="43"/>
      <c r="DI169" s="43"/>
      <c r="DJ169" s="43"/>
      <c r="DK169" s="43"/>
      <c r="DL169" s="43"/>
      <c r="DM169" s="43"/>
      <c r="DN169" s="43"/>
      <c r="DO169" s="43"/>
      <c r="DP169" s="43"/>
      <c r="DQ169" s="43"/>
      <c r="DR169" s="43"/>
      <c r="DS169" s="43"/>
      <c r="DT169" s="43"/>
      <c r="DU169" s="43"/>
      <c r="DV169" s="43"/>
      <c r="DW169" s="43"/>
      <c r="DX169" s="43"/>
      <c r="DY169" s="43"/>
      <c r="DZ169" s="43"/>
      <c r="EA169" s="43"/>
      <c r="EB169" s="43"/>
      <c r="EC169" s="43"/>
      <c r="ED169" s="43"/>
      <c r="EE169" s="43"/>
      <c r="EF169" s="43"/>
      <c r="EG169" s="43"/>
      <c r="EH169" s="43"/>
      <c r="EI169" s="43"/>
      <c r="EJ169" s="43"/>
    </row>
    <row r="170" spans="1:140" s="44" customFormat="1" ht="24" customHeight="1" x14ac:dyDescent="0.25">
      <c r="A170" s="144"/>
      <c r="B170" s="147"/>
      <c r="C170" s="43" t="str">
        <f t="shared" ref="C170:C214" si="497">IF($C$4="Duet","Faturização",IF($C$4="Duet Mix","Faturização",IF($C$4="team","Faturização",IF($C$4="Combi","Faturização",""))))</f>
        <v/>
      </c>
      <c r="D170" s="97"/>
      <c r="E170" s="58" t="str">
        <f t="shared" ref="E170" si="498">IF(AND(C170="Faturização",B167="Hybrid"),"Faturização","")</f>
        <v/>
      </c>
      <c r="F170" s="149" t="s">
        <v>1617</v>
      </c>
      <c r="G170" s="150"/>
      <c r="H170" s="74"/>
      <c r="I170" s="75"/>
      <c r="J170" s="75"/>
      <c r="K170" s="75"/>
      <c r="L170" s="75"/>
      <c r="M170" s="75"/>
      <c r="N170" s="75"/>
      <c r="O170" s="76"/>
      <c r="P170" s="61">
        <f t="shared" ref="P170" si="499">(H169*H170)+(I169*I170)+(J169*J170)+(K169*K170)+(L169*L170)+(M169*M170)+(N169*N170)+(O169*O170)</f>
        <v>0</v>
      </c>
      <c r="Q170" s="61"/>
      <c r="R170" s="43"/>
      <c r="S170" s="43"/>
      <c r="T170" s="43"/>
      <c r="U170" s="43"/>
      <c r="V170" s="43"/>
      <c r="W170" s="43"/>
      <c r="X170" s="70">
        <f t="shared" ref="X170" si="500">(R169*R170)+(S169*S170)+(T169*T170)+(U169*U170)+(V169*V170)+(W169*W170)</f>
        <v>0</v>
      </c>
      <c r="Y170" s="70">
        <f t="shared" ref="Y170" si="501">F169+G169+P170+X170+SUM(F173:W173)</f>
        <v>0</v>
      </c>
      <c r="Z170" s="122"/>
      <c r="AA170" s="61"/>
      <c r="AB170" s="61"/>
      <c r="AC170" s="62"/>
      <c r="AD170" s="62"/>
      <c r="AE170" s="62"/>
      <c r="AF170" s="62"/>
      <c r="AG170" s="62"/>
      <c r="AH170" s="62"/>
      <c r="AI170" s="62"/>
      <c r="AJ170" s="62"/>
      <c r="AK170" s="63"/>
      <c r="AL170" s="63"/>
      <c r="AM170" s="63"/>
      <c r="AN170" s="63"/>
      <c r="AO170" s="63"/>
      <c r="AP170" s="63"/>
      <c r="AQ170" s="63"/>
      <c r="AR170" s="63"/>
      <c r="AS170" s="70" t="s">
        <v>1593</v>
      </c>
      <c r="AT170" s="61"/>
      <c r="AU170" s="61"/>
      <c r="AV170" s="61"/>
      <c r="AW170" s="61"/>
      <c r="AX170" s="61"/>
      <c r="AY170" s="61"/>
      <c r="AZ170" s="61"/>
      <c r="BA170" s="61"/>
      <c r="BB170" s="61"/>
      <c r="BC170" s="61"/>
      <c r="BD170" s="61"/>
      <c r="BE170" s="43"/>
      <c r="BF170" s="43"/>
      <c r="BG170" s="43"/>
      <c r="BH170" s="43"/>
      <c r="BI170" s="43"/>
      <c r="BJ170" s="43"/>
      <c r="BK170" s="43"/>
      <c r="BL170" s="43"/>
      <c r="BM170" s="43"/>
      <c r="BN170" s="43"/>
      <c r="BO170" s="43"/>
      <c r="BP170" s="43"/>
      <c r="BQ170" s="43"/>
      <c r="BR170" s="43"/>
      <c r="BS170" s="43"/>
      <c r="BT170" s="43"/>
      <c r="BU170" s="43"/>
      <c r="BV170" s="43"/>
      <c r="BW170" s="43"/>
      <c r="BX170" s="43"/>
      <c r="BY170" s="43"/>
      <c r="BZ170" s="43"/>
      <c r="CA170" s="43"/>
      <c r="CB170" s="43"/>
      <c r="CC170" s="43"/>
      <c r="CD170" s="43"/>
      <c r="CE170" s="43"/>
      <c r="CF170" s="43"/>
      <c r="CG170" s="43"/>
      <c r="CH170" s="43"/>
      <c r="CI170" s="43"/>
      <c r="CJ170" s="43"/>
      <c r="CK170" s="43"/>
      <c r="CL170" s="43"/>
      <c r="CM170" s="43"/>
      <c r="CN170" s="43"/>
      <c r="CO170" s="43"/>
      <c r="CP170" s="43"/>
      <c r="CQ170" s="43"/>
      <c r="CR170" s="43"/>
      <c r="CS170" s="43"/>
      <c r="CT170" s="43"/>
      <c r="CU170" s="43"/>
      <c r="CV170" s="43"/>
      <c r="CW170" s="43"/>
      <c r="CX170" s="43"/>
      <c r="CY170" s="43"/>
      <c r="CZ170" s="43"/>
      <c r="DA170" s="43"/>
      <c r="DB170" s="43"/>
      <c r="DC170" s="43"/>
      <c r="DD170" s="43"/>
      <c r="DE170" s="43"/>
      <c r="DF170" s="43"/>
      <c r="DG170" s="43"/>
      <c r="DH170" s="43"/>
      <c r="DI170" s="43"/>
      <c r="DJ170" s="43"/>
      <c r="DK170" s="43"/>
      <c r="DL170" s="43"/>
      <c r="DM170" s="43"/>
      <c r="DN170" s="43"/>
      <c r="DO170" s="43"/>
      <c r="DP170" s="43"/>
      <c r="DQ170" s="43"/>
      <c r="DR170" s="43"/>
      <c r="DS170" s="43"/>
      <c r="DT170" s="43"/>
      <c r="DU170" s="43"/>
      <c r="DV170" s="43"/>
      <c r="DW170" s="43"/>
      <c r="DX170" s="43"/>
      <c r="DY170" s="43"/>
      <c r="DZ170" s="43"/>
      <c r="EA170" s="43"/>
      <c r="EB170" s="43"/>
      <c r="EC170" s="43"/>
      <c r="ED170" s="43"/>
      <c r="EE170" s="43"/>
      <c r="EF170" s="43"/>
      <c r="EG170" s="43"/>
      <c r="EH170" s="43"/>
      <c r="EI170" s="43"/>
      <c r="EJ170" s="43"/>
    </row>
    <row r="171" spans="1:140" s="44" customFormat="1" ht="12" customHeight="1" x14ac:dyDescent="0.25">
      <c r="A171" s="144"/>
      <c r="B171" s="147"/>
      <c r="C171" s="87" t="str">
        <f t="shared" ref="C171" si="502">IF(AND($B167="ACROB",$C$4="EQUIPA"),"ACROB_B",IF(AND($B167="ACROB",$C$4="combinado"),"ACROB_B",""))</f>
        <v/>
      </c>
      <c r="D171" s="97"/>
      <c r="E171" s="54" t="s">
        <v>66</v>
      </c>
      <c r="F171" s="85"/>
      <c r="G171" s="86" t="str">
        <f t="shared" ref="G171:G214" si="503">IF(C172="ACROB_C","ACRO-PAIR","")</f>
        <v/>
      </c>
      <c r="H171" s="78"/>
      <c r="I171" s="49"/>
      <c r="J171" s="49"/>
      <c r="K171" s="49"/>
      <c r="L171" s="49"/>
      <c r="M171" s="49"/>
      <c r="N171" s="49"/>
      <c r="O171" s="79"/>
      <c r="P171" s="49"/>
      <c r="Q171" s="49"/>
      <c r="R171" s="80"/>
      <c r="S171" s="80"/>
      <c r="T171" s="80"/>
      <c r="U171" s="80"/>
      <c r="V171" s="80"/>
      <c r="W171" s="77"/>
      <c r="X171" s="49"/>
      <c r="Y171" s="49"/>
      <c r="Z171" s="122"/>
      <c r="AA171" s="61"/>
      <c r="AB171" s="61"/>
      <c r="AC171" s="61"/>
      <c r="AD171" s="61"/>
      <c r="AE171" s="61"/>
      <c r="AF171" s="61"/>
      <c r="AG171" s="61"/>
      <c r="AH171" s="61"/>
      <c r="AI171" s="61"/>
      <c r="AJ171" s="61"/>
      <c r="AK171" s="61"/>
      <c r="AL171" s="61"/>
      <c r="AM171" s="61"/>
      <c r="AN171" s="61"/>
      <c r="AO171" s="61"/>
      <c r="AP171" s="61"/>
      <c r="AQ171" s="61"/>
      <c r="AR171" s="61"/>
      <c r="AS171" s="61"/>
      <c r="AT171" s="61"/>
      <c r="AU171" s="61"/>
      <c r="AV171" s="61"/>
      <c r="AW171" s="61"/>
      <c r="AX171" s="61"/>
      <c r="AY171" s="61"/>
      <c r="AZ171" s="61"/>
      <c r="BA171" s="61"/>
      <c r="BB171" s="61"/>
      <c r="BC171" s="61"/>
      <c r="BD171" s="61"/>
      <c r="BE171" s="43"/>
      <c r="BF171" s="43"/>
      <c r="BG171" s="43"/>
      <c r="BH171" s="43"/>
      <c r="BI171" s="43"/>
      <c r="BJ171" s="43"/>
      <c r="BK171" s="43"/>
      <c r="BL171" s="43"/>
      <c r="BM171" s="43"/>
      <c r="BN171" s="43"/>
      <c r="BO171" s="43"/>
      <c r="BP171" s="43"/>
      <c r="BQ171" s="43"/>
      <c r="BR171" s="43"/>
      <c r="BS171" s="43"/>
      <c r="BT171" s="43"/>
      <c r="BU171" s="43"/>
      <c r="BV171" s="43"/>
      <c r="BW171" s="43"/>
      <c r="BX171" s="43"/>
      <c r="BY171" s="43"/>
      <c r="BZ171" s="43"/>
      <c r="CA171" s="43"/>
      <c r="CB171" s="43"/>
      <c r="CC171" s="43"/>
      <c r="CD171" s="43"/>
      <c r="CE171" s="43"/>
      <c r="CF171" s="43"/>
      <c r="CG171" s="43"/>
      <c r="CH171" s="43"/>
      <c r="CI171" s="43"/>
      <c r="CJ171" s="43"/>
      <c r="CK171" s="43"/>
      <c r="CL171" s="43"/>
      <c r="CM171" s="43"/>
      <c r="CN171" s="43"/>
      <c r="CO171" s="43"/>
      <c r="CP171" s="43"/>
      <c r="CQ171" s="43"/>
      <c r="CR171" s="43"/>
      <c r="CS171" s="43"/>
      <c r="CT171" s="43"/>
      <c r="CU171" s="43"/>
      <c r="CV171" s="43"/>
      <c r="CW171" s="43"/>
      <c r="CX171" s="43"/>
      <c r="CY171" s="43"/>
      <c r="CZ171" s="43"/>
      <c r="DA171" s="43"/>
      <c r="DB171" s="43"/>
      <c r="DC171" s="43"/>
      <c r="DD171" s="43"/>
      <c r="DE171" s="43"/>
      <c r="DF171" s="43"/>
      <c r="DG171" s="43"/>
      <c r="DH171" s="43"/>
      <c r="DI171" s="43"/>
      <c r="DJ171" s="43"/>
      <c r="DK171" s="43"/>
      <c r="DL171" s="43"/>
      <c r="DM171" s="43"/>
      <c r="DN171" s="43"/>
      <c r="DO171" s="43"/>
      <c r="DP171" s="43"/>
      <c r="DQ171" s="43"/>
      <c r="DR171" s="43"/>
      <c r="DS171" s="43"/>
      <c r="DT171" s="43"/>
      <c r="DU171" s="43"/>
      <c r="DV171" s="43"/>
      <c r="DW171" s="43"/>
      <c r="DX171" s="43"/>
      <c r="DY171" s="43"/>
      <c r="DZ171" s="43"/>
      <c r="EA171" s="43"/>
      <c r="EB171" s="43"/>
      <c r="EC171" s="43"/>
      <c r="ED171" s="43"/>
      <c r="EE171" s="43"/>
      <c r="EF171" s="43"/>
      <c r="EG171" s="43"/>
      <c r="EH171" s="43"/>
      <c r="EI171" s="43"/>
      <c r="EJ171" s="43"/>
    </row>
    <row r="172" spans="1:140" s="44" customFormat="1" ht="12" customHeight="1" thickBot="1" x14ac:dyDescent="0.3">
      <c r="A172" s="145"/>
      <c r="B172" s="148"/>
      <c r="C172" s="88" t="str">
        <f t="shared" ref="C172" si="504">IF(AND(B167="ACROB",$C$5="DUETO"),"ACROB_C","")</f>
        <v/>
      </c>
      <c r="D172" s="98"/>
      <c r="E172" s="55" t="s">
        <v>1170</v>
      </c>
      <c r="F172" s="81"/>
      <c r="G172" s="82"/>
      <c r="H172" s="83"/>
      <c r="I172" s="50"/>
      <c r="J172" s="50"/>
      <c r="K172" s="50"/>
      <c r="L172" s="50"/>
      <c r="M172" s="50"/>
      <c r="N172" s="50"/>
      <c r="O172" s="84"/>
      <c r="P172" s="49"/>
      <c r="Q172" s="49"/>
      <c r="R172" s="50"/>
      <c r="S172" s="50"/>
      <c r="T172" s="50"/>
      <c r="U172" s="50"/>
      <c r="V172" s="50"/>
      <c r="W172" s="84"/>
      <c r="X172" s="50"/>
      <c r="Y172" s="50"/>
      <c r="Z172" s="123"/>
      <c r="AA172" s="61"/>
      <c r="AB172" s="61"/>
      <c r="AC172" s="61"/>
      <c r="AD172" s="61"/>
      <c r="AE172" s="61"/>
      <c r="AF172" s="61"/>
      <c r="AG172" s="61"/>
      <c r="AH172" s="61"/>
      <c r="AI172" s="61"/>
      <c r="AJ172" s="61"/>
      <c r="AK172" s="61"/>
      <c r="AL172" s="61"/>
      <c r="AM172" s="61"/>
      <c r="AN172" s="61"/>
      <c r="AO172" s="61"/>
      <c r="AP172" s="61"/>
      <c r="AQ172" s="61"/>
      <c r="AR172" s="61"/>
      <c r="AS172" s="61"/>
      <c r="AT172" s="61"/>
      <c r="AU172" s="61"/>
      <c r="AV172" s="61"/>
      <c r="AW172" s="61"/>
      <c r="AX172" s="61"/>
      <c r="AY172" s="61"/>
      <c r="AZ172" s="61"/>
      <c r="BA172" s="61"/>
      <c r="BB172" s="61"/>
      <c r="BC172" s="61"/>
      <c r="BD172" s="61"/>
      <c r="BE172" s="43"/>
      <c r="BF172" s="43"/>
      <c r="BG172" s="43"/>
      <c r="BH172" s="43"/>
      <c r="BI172" s="43"/>
      <c r="BJ172" s="43"/>
      <c r="BK172" s="43"/>
      <c r="BL172" s="43"/>
      <c r="BM172" s="43"/>
      <c r="BN172" s="43"/>
      <c r="BO172" s="43"/>
      <c r="BP172" s="43"/>
      <c r="BQ172" s="43"/>
      <c r="BR172" s="43"/>
      <c r="BS172" s="43"/>
      <c r="BT172" s="43"/>
      <c r="BU172" s="43"/>
      <c r="BV172" s="43"/>
      <c r="BW172" s="43"/>
      <c r="BX172" s="43"/>
      <c r="BY172" s="43"/>
      <c r="BZ172" s="43"/>
      <c r="CA172" s="43"/>
      <c r="CB172" s="43"/>
      <c r="CC172" s="43"/>
      <c r="CD172" s="43"/>
      <c r="CE172" s="43"/>
      <c r="CF172" s="43"/>
      <c r="CG172" s="43"/>
      <c r="CH172" s="43"/>
      <c r="CI172" s="43"/>
      <c r="CJ172" s="43"/>
      <c r="CK172" s="43"/>
      <c r="CL172" s="43"/>
      <c r="CM172" s="43"/>
      <c r="CN172" s="43"/>
      <c r="CO172" s="43"/>
      <c r="CP172" s="43"/>
      <c r="CQ172" s="43"/>
      <c r="CR172" s="43"/>
      <c r="CS172" s="43"/>
      <c r="CT172" s="43"/>
      <c r="CU172" s="43"/>
      <c r="CV172" s="43"/>
      <c r="CW172" s="43"/>
      <c r="CX172" s="43"/>
      <c r="CY172" s="43"/>
      <c r="CZ172" s="43"/>
      <c r="DA172" s="43"/>
      <c r="DB172" s="43"/>
      <c r="DC172" s="43"/>
      <c r="DD172" s="43"/>
      <c r="DE172" s="43"/>
      <c r="DF172" s="43"/>
      <c r="DG172" s="43"/>
      <c r="DH172" s="43"/>
      <c r="DI172" s="43"/>
      <c r="DJ172" s="43"/>
      <c r="DK172" s="43"/>
      <c r="DL172" s="43"/>
      <c r="DM172" s="43"/>
      <c r="DN172" s="43"/>
      <c r="DO172" s="43"/>
      <c r="DP172" s="43"/>
      <c r="DQ172" s="43"/>
      <c r="DR172" s="43"/>
      <c r="DS172" s="43"/>
      <c r="DT172" s="43"/>
      <c r="DU172" s="43"/>
      <c r="DV172" s="43"/>
      <c r="DW172" s="43"/>
      <c r="DX172" s="43"/>
      <c r="DY172" s="43"/>
      <c r="DZ172" s="43"/>
      <c r="EA172" s="43"/>
      <c r="EB172" s="43"/>
      <c r="EC172" s="43"/>
      <c r="ED172" s="43"/>
      <c r="EE172" s="43"/>
      <c r="EF172" s="43"/>
      <c r="EG172" s="43"/>
      <c r="EH172" s="43"/>
      <c r="EI172" s="43"/>
      <c r="EJ172" s="43"/>
    </row>
    <row r="173" spans="1:140" s="44" customFormat="1" ht="12" customHeight="1" x14ac:dyDescent="0.25">
      <c r="A173" s="143"/>
      <c r="B173" s="146"/>
      <c r="C173" s="141" t="str">
        <f>IF(B173="HYBRID",MOVIMENTOS!$A$8,IF(B173="ACROB",MOVIMENTOS!$E$8,""))</f>
        <v/>
      </c>
      <c r="D173" s="96"/>
      <c r="E173" s="156" t="s">
        <v>1642</v>
      </c>
      <c r="F173" s="158" t="str">
        <f t="shared" ref="F173:F214" si="505">IF(B173="HYBRID",0.5,IF(B173="TRE",0,""))</f>
        <v/>
      </c>
      <c r="G173" s="159"/>
      <c r="H173" s="39"/>
      <c r="I173" s="41"/>
      <c r="J173" s="41"/>
      <c r="K173" s="41"/>
      <c r="L173" s="41"/>
      <c r="M173" s="41"/>
      <c r="N173" s="41"/>
      <c r="O173" s="40"/>
      <c r="P173" s="68"/>
      <c r="Q173" s="103" t="str">
        <f>IF(B173="HYBRID",MOVIMENTOS!$G$8,"")</f>
        <v/>
      </c>
      <c r="R173" s="42"/>
      <c r="S173" s="41"/>
      <c r="T173" s="41"/>
      <c r="U173" s="41"/>
      <c r="V173" s="41"/>
      <c r="W173" s="40"/>
      <c r="X173" s="68"/>
      <c r="Y173" s="68"/>
      <c r="Z173" s="121">
        <f t="shared" ref="Z173" si="506">IF(E176="Faturização",Y176,IF(E176="",Y175,0))</f>
        <v>0</v>
      </c>
      <c r="AA173" s="61"/>
      <c r="AB173" s="61"/>
      <c r="AC173" s="61"/>
      <c r="AD173" s="61"/>
      <c r="AE173" s="61"/>
      <c r="AF173" s="61"/>
      <c r="AG173" s="61"/>
      <c r="AH173" s="61"/>
      <c r="AI173" s="61"/>
      <c r="AJ173" s="61"/>
      <c r="AK173" s="61"/>
      <c r="AL173" s="61"/>
      <c r="AM173" s="61"/>
      <c r="AN173" s="61"/>
      <c r="AO173" s="61"/>
      <c r="AP173" s="61"/>
      <c r="AQ173" s="61"/>
      <c r="AR173" s="61"/>
      <c r="AS173" s="61"/>
      <c r="AT173" s="61"/>
      <c r="AU173" s="61"/>
      <c r="AV173" s="61"/>
      <c r="AW173" s="61"/>
      <c r="AX173" s="61"/>
      <c r="AY173" s="61"/>
      <c r="AZ173" s="61"/>
      <c r="BA173" s="61"/>
      <c r="BB173" s="61"/>
      <c r="BC173" s="61"/>
      <c r="BD173" s="61"/>
      <c r="BE173" s="43"/>
      <c r="BF173" s="43"/>
      <c r="BG173" s="43"/>
      <c r="BH173" s="43"/>
      <c r="BI173" s="43"/>
      <c r="BJ173" s="43"/>
      <c r="BK173" s="43"/>
      <c r="BL173" s="43"/>
      <c r="BM173" s="43"/>
      <c r="BN173" s="43"/>
      <c r="BO173" s="43"/>
      <c r="BP173" s="43"/>
      <c r="BQ173" s="43"/>
      <c r="BR173" s="43"/>
      <c r="BS173" s="43"/>
      <c r="BT173" s="43"/>
      <c r="BU173" s="43"/>
      <c r="BV173" s="43"/>
      <c r="BW173" s="43"/>
      <c r="BX173" s="43"/>
      <c r="BY173" s="43"/>
      <c r="BZ173" s="43"/>
      <c r="CA173" s="43"/>
      <c r="CB173" s="43"/>
      <c r="CC173" s="43"/>
      <c r="CD173" s="43"/>
      <c r="CE173" s="43"/>
      <c r="CF173" s="43"/>
      <c r="CG173" s="43"/>
      <c r="CH173" s="43"/>
      <c r="CI173" s="43"/>
      <c r="CJ173" s="43"/>
      <c r="CK173" s="43"/>
      <c r="CL173" s="43"/>
      <c r="CM173" s="43"/>
      <c r="CN173" s="43"/>
      <c r="CO173" s="43"/>
      <c r="CP173" s="43"/>
      <c r="CQ173" s="43"/>
      <c r="CR173" s="43"/>
      <c r="CS173" s="43"/>
      <c r="CT173" s="43"/>
      <c r="CU173" s="43"/>
      <c r="CV173" s="43"/>
      <c r="CW173" s="43"/>
      <c r="CX173" s="43"/>
      <c r="CY173" s="43"/>
      <c r="CZ173" s="43"/>
      <c r="DA173" s="43"/>
      <c r="DB173" s="43"/>
      <c r="DC173" s="43"/>
      <c r="DD173" s="43"/>
      <c r="DE173" s="43"/>
      <c r="DF173" s="43"/>
      <c r="DG173" s="43"/>
      <c r="DH173" s="43"/>
      <c r="DI173" s="43"/>
      <c r="DJ173" s="43"/>
      <c r="DK173" s="43"/>
      <c r="DL173" s="43"/>
      <c r="DM173" s="43"/>
      <c r="DN173" s="43"/>
      <c r="DO173" s="43"/>
      <c r="DP173" s="43"/>
      <c r="DQ173" s="43"/>
      <c r="DR173" s="43"/>
      <c r="DS173" s="43"/>
      <c r="DT173" s="43"/>
      <c r="DU173" s="43"/>
      <c r="DV173" s="43"/>
      <c r="DW173" s="43"/>
      <c r="DX173" s="43"/>
      <c r="DY173" s="43"/>
      <c r="DZ173" s="43"/>
      <c r="EA173" s="43"/>
      <c r="EB173" s="43"/>
      <c r="EC173" s="43"/>
      <c r="ED173" s="43"/>
      <c r="EE173" s="43"/>
      <c r="EF173" s="43"/>
      <c r="EG173" s="43"/>
      <c r="EH173" s="43"/>
      <c r="EI173" s="43"/>
      <c r="EJ173" s="43"/>
    </row>
    <row r="174" spans="1:140" s="44" customFormat="1" ht="12" customHeight="1" x14ac:dyDescent="0.25">
      <c r="A174" s="144"/>
      <c r="B174" s="147"/>
      <c r="C174" s="142"/>
      <c r="D174" s="97"/>
      <c r="E174" s="157"/>
      <c r="F174" s="160"/>
      <c r="G174" s="161"/>
      <c r="H174" s="45"/>
      <c r="I174" s="47"/>
      <c r="J174" s="47"/>
      <c r="K174" s="47"/>
      <c r="L174" s="47"/>
      <c r="M174" s="47"/>
      <c r="N174" s="47"/>
      <c r="O174" s="46"/>
      <c r="P174" s="34"/>
      <c r="Q174" s="104"/>
      <c r="R174" s="47"/>
      <c r="S174" s="47"/>
      <c r="T174" s="47"/>
      <c r="U174" s="47"/>
      <c r="V174" s="47"/>
      <c r="W174" s="47"/>
      <c r="X174" s="61"/>
      <c r="Y174" s="61"/>
      <c r="Z174" s="122"/>
      <c r="AA174" s="61"/>
      <c r="AB174" s="61"/>
      <c r="AC174" s="61"/>
      <c r="AD174" s="61"/>
      <c r="AE174" s="61"/>
      <c r="AF174" s="61"/>
      <c r="AG174" s="61"/>
      <c r="AH174" s="61"/>
      <c r="AI174" s="61"/>
      <c r="AJ174" s="61"/>
      <c r="AK174" s="61"/>
      <c r="AL174" s="61"/>
      <c r="AM174" s="61"/>
      <c r="AN174" s="61"/>
      <c r="AO174" s="61"/>
      <c r="AP174" s="61"/>
      <c r="AQ174" s="61"/>
      <c r="AR174" s="61"/>
      <c r="AS174" s="61"/>
      <c r="AT174" s="61"/>
      <c r="AU174" s="61"/>
      <c r="AV174" s="61"/>
      <c r="AW174" s="61"/>
      <c r="AX174" s="61"/>
      <c r="AY174" s="61"/>
      <c r="AZ174" s="61"/>
      <c r="BA174" s="61"/>
      <c r="BB174" s="61"/>
      <c r="BC174" s="61"/>
      <c r="BD174" s="61"/>
      <c r="BE174" s="43"/>
      <c r="BF174" s="43"/>
      <c r="BG174" s="43"/>
      <c r="BH174" s="43"/>
      <c r="BI174" s="43"/>
      <c r="BJ174" s="43"/>
      <c r="BK174" s="43"/>
      <c r="BL174" s="43"/>
      <c r="BM174" s="43"/>
      <c r="BN174" s="43"/>
      <c r="BO174" s="43"/>
      <c r="BP174" s="43"/>
      <c r="BQ174" s="43"/>
      <c r="BR174" s="43"/>
      <c r="BS174" s="43"/>
      <c r="BT174" s="43"/>
      <c r="BU174" s="43"/>
      <c r="BV174" s="43"/>
      <c r="BW174" s="43"/>
      <c r="BX174" s="43"/>
      <c r="BY174" s="43"/>
      <c r="BZ174" s="43"/>
      <c r="CA174" s="43"/>
      <c r="CB174" s="43"/>
      <c r="CC174" s="43"/>
      <c r="CD174" s="43"/>
      <c r="CE174" s="43"/>
      <c r="CF174" s="43"/>
      <c r="CG174" s="43"/>
      <c r="CH174" s="43"/>
      <c r="CI174" s="43"/>
      <c r="CJ174" s="43"/>
      <c r="CK174" s="43"/>
      <c r="CL174" s="43"/>
      <c r="CM174" s="43"/>
      <c r="CN174" s="43"/>
      <c r="CO174" s="43"/>
      <c r="CP174" s="43"/>
      <c r="CQ174" s="43"/>
      <c r="CR174" s="43"/>
      <c r="CS174" s="43"/>
      <c r="CT174" s="43"/>
      <c r="CU174" s="43"/>
      <c r="CV174" s="43"/>
      <c r="CW174" s="43"/>
      <c r="CX174" s="43"/>
      <c r="CY174" s="43"/>
      <c r="CZ174" s="43"/>
      <c r="DA174" s="43"/>
      <c r="DB174" s="43"/>
      <c r="DC174" s="43"/>
      <c r="DD174" s="43"/>
      <c r="DE174" s="43"/>
      <c r="DF174" s="43"/>
      <c r="DG174" s="43"/>
      <c r="DH174" s="43"/>
      <c r="DI174" s="43"/>
      <c r="DJ174" s="43"/>
      <c r="DK174" s="43"/>
      <c r="DL174" s="43"/>
      <c r="DM174" s="43"/>
      <c r="DN174" s="43"/>
      <c r="DO174" s="43"/>
      <c r="DP174" s="43"/>
      <c r="DQ174" s="43"/>
      <c r="DR174" s="43"/>
      <c r="DS174" s="43"/>
      <c r="DT174" s="43"/>
      <c r="DU174" s="43"/>
      <c r="DV174" s="43"/>
      <c r="DW174" s="43"/>
      <c r="DX174" s="43"/>
      <c r="DY174" s="43"/>
      <c r="DZ174" s="43"/>
      <c r="EA174" s="43"/>
      <c r="EB174" s="43"/>
      <c r="EC174" s="43"/>
      <c r="ED174" s="43"/>
      <c r="EE174" s="43"/>
      <c r="EF174" s="43"/>
      <c r="EG174" s="43"/>
      <c r="EH174" s="43"/>
      <c r="EI174" s="43"/>
      <c r="EJ174" s="43"/>
    </row>
    <row r="175" spans="1:140" s="44" customFormat="1" ht="12" customHeight="1" x14ac:dyDescent="0.3">
      <c r="A175" s="144"/>
      <c r="B175" s="147"/>
      <c r="C175" s="48" t="str">
        <f>IF(B173="HYBRID",MOVIMENTOS!$P$8,"")</f>
        <v/>
      </c>
      <c r="D175" s="97"/>
      <c r="E175" s="58" t="s">
        <v>1170</v>
      </c>
      <c r="F175" s="32"/>
      <c r="G175" s="33"/>
      <c r="H175" s="58">
        <f t="shared" ref="H175:H214" si="507">IF(OR(IFERROR(AC175,TRUE)=TRUE,IFERROR(AK175,TRUE)=TRUE)=TRUE,0,IF(AC175=0,AK175,AC175))</f>
        <v>0</v>
      </c>
      <c r="I175" s="58">
        <f t="shared" ref="I175:I214" si="508">IF(OR(IFERROR(AD175,TRUE)=TRUE,IFERROR(AL175,TRUE)=TRUE)=TRUE,0,IF(AD175=0,AL175,AD175))</f>
        <v>0</v>
      </c>
      <c r="J175" s="58">
        <f t="shared" ref="J175:J214" si="509">IF(OR(IFERROR(AE175,TRUE)=TRUE,IFERROR(AM175,TRUE)=TRUE)=TRUE,0,IF(AE175=0,AM175,AE175))</f>
        <v>0</v>
      </c>
      <c r="K175" s="58">
        <f t="shared" ref="K175:K214" si="510">IF(OR(IFERROR(AF175,TRUE)=TRUE,IFERROR(AN175,TRUE)=TRUE)=TRUE,0,IF(AF175=0,AN175,AF175))</f>
        <v>0</v>
      </c>
      <c r="L175" s="58">
        <f t="shared" ref="L175:L214" si="511">IF(OR(IFERROR(AG175,TRUE)=TRUE,IFERROR(AO175,TRUE)=TRUE)=TRUE,0,IF(AG175=0,AO175,AG175))</f>
        <v>0</v>
      </c>
      <c r="M175" s="58">
        <f t="shared" ref="M175:M214" si="512">IF(OR(IFERROR(AH175,TRUE)=TRUE,IFERROR(AP175,TRUE)=TRUE)=TRUE,0,IF(AH175=0,AP175,AH175))</f>
        <v>0</v>
      </c>
      <c r="N175" s="58">
        <f t="shared" ref="N175:N214" si="513">IF(OR(IFERROR(AI175,TRUE)=TRUE,IFERROR(AQ175,TRUE)=TRUE)=TRUE,0,IF(AI175=0,AQ175,AI175))</f>
        <v>0</v>
      </c>
      <c r="O175" s="58">
        <f t="shared" ref="O175:O214" si="514">IF(OR(IFERROR(AJ175,TRUE)=TRUE,IFERROR(AR175,TRUE)=TRUE)=TRUE,0,IF(AJ175=0,AR175,AJ175))</f>
        <v>0</v>
      </c>
      <c r="P175" s="34">
        <f t="shared" ref="P175" si="515">SUM(H175:O175)</f>
        <v>0</v>
      </c>
      <c r="Q175" s="34" t="str">
        <f t="shared" ref="Q175:Q214" si="516">C175</f>
        <v/>
      </c>
      <c r="R175" s="34">
        <f>IF(R174=MOVIMENTOS!$A$53,MOVIMENTOS!$A$54,IF(R174=MOVIMENTOS!$B$53,MOVIMENTOS!$B$54,IF(R174=MOVIMENTOS!$C$53,MOVIMENTOS!$C$54,IF(R174=MOVIMENTOS!$D$53,MOVIMENTOS!$D$54,IF(R174=MOVIMENTOS!$E$53,MOVIMENTOS!$E$54,IF(R174=MOVIMENTOS!$F$53,MOVIMENTOS!$F$54,IF(R174=MOVIMENTOS!$G$53,MOVIMENTOS!$G$54,IF(R174=MOVIMENTOS!$I$53,MOVIMENTOS!$I$54,IF(R174=MOVIMENTOS!$J$53,MOVIMENTOS!$J$54,IF(R174=MOVIMENTOS!$K$53,MOVIMENTOS!$K$54,IF(R174=MOVIMENTOS!$L$53,MOVIMENTOS!$L$54,IF(R174=MOVIMENTOS!$M$53,MOVIMENTOS!$M$54,IF(R174=MOVIMENTOS!$N$53,MOVIMENTOS!$N$54,IF(R174=MOVIMENTOS!$O$53,MOVIMENTOS!$O$54,IF(R174=MOVIMENTOS!$P$53,MOVIMENTOS!$P$54,IF(R174=MOVIMENTOS!$Q$53,MOVIMENTOS!$Q$54,IF(R174=MOVIMENTOS!$R$53,MOVIMENTOS!$R$54,IF(R174=MOVIMENTOS!$S$53,MOVIMENTOS!$S$54,IF(R174=MOVIMENTOS!$T$53,MOVIMENTOS!$T$54,0)))))))))))))))))))</f>
        <v>0</v>
      </c>
      <c r="S175" s="34">
        <f>IF(S174=MOVIMENTOS!$A$53,MOVIMENTOS!$A$54,IF(S174=MOVIMENTOS!$B$53,MOVIMENTOS!$B$54,IF(S174=MOVIMENTOS!$C$53,MOVIMENTOS!$C$54,IF(S174=MOVIMENTOS!$D$53,MOVIMENTOS!$D$54,IF(S174=MOVIMENTOS!$E$53,MOVIMENTOS!$E$54,IF(S174=MOVIMENTOS!$F$53,MOVIMENTOS!$F$54,IF(S174=MOVIMENTOS!$G$53,MOVIMENTOS!$G$54,IF(S174=MOVIMENTOS!$I$53,MOVIMENTOS!$I$54,IF(S174=MOVIMENTOS!$J$53,MOVIMENTOS!$J$54,IF(S174=MOVIMENTOS!$K$53,MOVIMENTOS!$K$54,IF(S174=MOVIMENTOS!$L$53,MOVIMENTOS!$L$54,IF(S174=MOVIMENTOS!$M$53,MOVIMENTOS!$M$54,IF(S174=MOVIMENTOS!$N$53,MOVIMENTOS!$N$54,IF(S174=MOVIMENTOS!$O$53,MOVIMENTOS!$O$54,IF(S174=MOVIMENTOS!$P$53,MOVIMENTOS!$P$54,IF(S174=MOVIMENTOS!$Q$53,MOVIMENTOS!$Q$54,IF(S174=MOVIMENTOS!$R$53,MOVIMENTOS!$R$54,IF(S174=MOVIMENTOS!$S$53,MOVIMENTOS!$S$54,IF(S174=MOVIMENTOS!$T$53,MOVIMENTOS!$T$54,0)))))))))))))))))))</f>
        <v>0</v>
      </c>
      <c r="T175" s="34">
        <f>IF(T174=MOVIMENTOS!$A$53,MOVIMENTOS!$A$54,IF(T174=MOVIMENTOS!$B$53,MOVIMENTOS!$B$54,IF(T174=MOVIMENTOS!$C$53,MOVIMENTOS!$C$54,IF(T174=MOVIMENTOS!$D$53,MOVIMENTOS!$D$54,IF(T174=MOVIMENTOS!$E$53,MOVIMENTOS!$E$54,IF(T174=MOVIMENTOS!$F$53,MOVIMENTOS!$F$54,IF(T174=MOVIMENTOS!$G$53,MOVIMENTOS!$G$54,IF(T174=MOVIMENTOS!$I$53,MOVIMENTOS!$I$54,IF(T174=MOVIMENTOS!$J$53,MOVIMENTOS!$J$54,IF(T174=MOVIMENTOS!$K$53,MOVIMENTOS!$K$54,IF(T174=MOVIMENTOS!$L$53,MOVIMENTOS!$L$54,IF(T174=MOVIMENTOS!$M$53,MOVIMENTOS!$M$54,IF(T174=MOVIMENTOS!$N$53,MOVIMENTOS!$N$54,IF(T174=MOVIMENTOS!$O$53,MOVIMENTOS!$O$54,IF(T174=MOVIMENTOS!$P$53,MOVIMENTOS!$P$54,IF(T174=MOVIMENTOS!$Q$53,MOVIMENTOS!$Q$54,IF(T174=MOVIMENTOS!$R$53,MOVIMENTOS!$R$54,IF(T174=MOVIMENTOS!$S$53,MOVIMENTOS!$S$54,IF(T174=MOVIMENTOS!$T$53,MOVIMENTOS!$T$54,0)))))))))))))))))))</f>
        <v>0</v>
      </c>
      <c r="U175" s="34">
        <f>IF(U174=MOVIMENTOS!$A$53,MOVIMENTOS!$A$54,IF(U174=MOVIMENTOS!$B$53,MOVIMENTOS!$B$54,IF(U174=MOVIMENTOS!$C$53,MOVIMENTOS!$C$54,IF(U174=MOVIMENTOS!$D$53,MOVIMENTOS!$D$54,IF(U174=MOVIMENTOS!$E$53,MOVIMENTOS!$E$54,IF(U174=MOVIMENTOS!$F$53,MOVIMENTOS!$F$54,IF(U174=MOVIMENTOS!$G$53,MOVIMENTOS!$G$54,IF(U174=MOVIMENTOS!$I$53,MOVIMENTOS!$I$54,IF(U174=MOVIMENTOS!$J$53,MOVIMENTOS!$J$54,IF(U174=MOVIMENTOS!$K$53,MOVIMENTOS!$K$54,IF(U174=MOVIMENTOS!$L$53,MOVIMENTOS!$L$54,IF(U174=MOVIMENTOS!$M$53,MOVIMENTOS!$M$54,IF(U174=MOVIMENTOS!$N$53,MOVIMENTOS!$N$54,IF(U174=MOVIMENTOS!$O$53,MOVIMENTOS!$O$54,IF(U174=MOVIMENTOS!$P$53,MOVIMENTOS!$P$54,IF(U174=MOVIMENTOS!$Q$53,MOVIMENTOS!$Q$54,IF(U174=MOVIMENTOS!$R$53,MOVIMENTOS!$R$54,IF(U174=MOVIMENTOS!$S$53,MOVIMENTOS!$S$54,IF(U174=MOVIMENTOS!$T$53,MOVIMENTOS!$T$54,0)))))))))))))))))))</f>
        <v>0</v>
      </c>
      <c r="V175" s="34">
        <f>IF(V174=MOVIMENTOS!$A$53,MOVIMENTOS!$A$54,IF(V174=MOVIMENTOS!$B$53,MOVIMENTOS!$B$54,IF(V174=MOVIMENTOS!$C$53,MOVIMENTOS!$C$54,IF(V174=MOVIMENTOS!$D$53,MOVIMENTOS!$D$54,IF(V174=MOVIMENTOS!$E$53,MOVIMENTOS!$E$54,IF(V174=MOVIMENTOS!$F$53,MOVIMENTOS!$F$54,IF(V174=MOVIMENTOS!$G$53,MOVIMENTOS!$G$54,IF(V174=MOVIMENTOS!$I$53,MOVIMENTOS!$I$54,IF(V174=MOVIMENTOS!$J$53,MOVIMENTOS!$J$54,IF(V174=MOVIMENTOS!$K$53,MOVIMENTOS!$K$54,IF(V174=MOVIMENTOS!$L$53,MOVIMENTOS!$L$54,IF(V174=MOVIMENTOS!$M$53,MOVIMENTOS!$M$54,IF(V174=MOVIMENTOS!$N$53,MOVIMENTOS!$N$54,IF(V174=MOVIMENTOS!$O$53,MOVIMENTOS!$O$54,IF(V174=MOVIMENTOS!$P$53,MOVIMENTOS!$P$54,IF(V174=MOVIMENTOS!$Q$53,MOVIMENTOS!$Q$54,IF(V174=MOVIMENTOS!$R$53,MOVIMENTOS!$R$54,IF(V174=MOVIMENTOS!$S$53,MOVIMENTOS!$S$54,IF(V174=MOVIMENTOS!$T$53,MOVIMENTOS!$T$54,0)))))))))))))))))))</f>
        <v>0</v>
      </c>
      <c r="W175" s="34">
        <f>IF(W174=MOVIMENTOS!$A$53,MOVIMENTOS!$A$54,IF(W174=MOVIMENTOS!$B$53,MOVIMENTOS!$B$54,IF(W174=MOVIMENTOS!$C$53,MOVIMENTOS!$C$54,IF(W174=MOVIMENTOS!$D$53,MOVIMENTOS!$D$54,IF(W174=MOVIMENTOS!$E$53,MOVIMENTOS!$E$54,IF(W174=MOVIMENTOS!$F$53,MOVIMENTOS!$F$54,IF(W174=MOVIMENTOS!$G$53,MOVIMENTOS!$G$54,IF(W174=MOVIMENTOS!$I$53,MOVIMENTOS!$I$54,IF(W174=MOVIMENTOS!$J$53,MOVIMENTOS!$J$54,IF(W174=MOVIMENTOS!$K$53,MOVIMENTOS!$K$54,IF(W174=MOVIMENTOS!$L$53,MOVIMENTOS!$L$54,IF(W174=MOVIMENTOS!$M$53,MOVIMENTOS!$M$54,IF(W174=MOVIMENTOS!$N$53,MOVIMENTOS!$N$54,IF(W174=MOVIMENTOS!$O$53,MOVIMENTOS!$O$54,IF(W174=MOVIMENTOS!$P$53,MOVIMENTOS!$P$54,IF(W174=MOVIMENTOS!$Q$53,MOVIMENTOS!$Q$54,IF(W174=MOVIMENTOS!$R$53,MOVIMENTOS!$R$54,IF(W174=MOVIMENTOS!$S$53,MOVIMENTOS!$S$54,IF(W174=MOVIMENTOS!$T$53,MOVIMENTOS!$T$54,0)))))))))))))))))))</f>
        <v>0</v>
      </c>
      <c r="X175" s="91">
        <f>IF(X174=MOVIMENTOS!$A$53,MOVIMENTOS!$A$54,IF(X174=MOVIMENTOS!$B$53,MOVIMENTOS!$B$54,IF(X174=MOVIMENTOS!$C$53,MOVIMENTOS!$C$54,IF(X174=MOVIMENTOS!$D$53,MOVIMENTOS!$D$54,IF(X174=MOVIMENTOS!$E$53,MOVIMENTOS!$E$54,IF(X174=MOVIMENTOS!$F$53,MOVIMENTOS!$F$54,IF(X174=MOVIMENTOS!$G$53,MOVIMENTOS!$G$54,IF(X174=MOVIMENTOS!$I$53,MOVIMENTOS!$I$54,IF(X174=MOVIMENTOS!$J$53,MOVIMENTOS!$J$54,IF(X174=MOVIMENTOS!$K$53,MOVIMENTOS!$K$54,IF(X174=MOVIMENTOS!$L$53,MOVIMENTOS!$L$54,IF(X174=MOVIMENTOS!$M$53,MOVIMENTOS!$M$54,IF(X174=MOVIMENTOS!$N$53,MOVIMENTOS!$N$54,IF(X174=MOVIMENTOS!$O$53,MOVIMENTOS!$O$54,IF(X174=MOVIMENTOS!$P$53,MOVIMENTOS!$P$54,IF(X174=MOVIMENTOS!$Q$53,MOVIMENTOS!$Q$54,IF(X174=MOVIMENTOS!$R$53,MOVIMENTOS!$R$54,IF(X174=MOVIMENTOS!$S$53,MOVIMENTOS!$S$54,IF(X174=MOVIMENTOS!$T$53,MOVIMENTOS!$T$54,0)))))))))))))))))))</f>
        <v>0</v>
      </c>
      <c r="Y175" s="71">
        <f t="shared" ref="Y175" si="517">P175+X175+SUM(F178:W178)</f>
        <v>0</v>
      </c>
      <c r="Z175" s="122"/>
      <c r="AA175" s="69"/>
      <c r="AB175" s="61"/>
      <c r="AC175" s="62">
        <f>IF(B173="HYBRID",HLOOKUP(H174,MOVIMENTOS!$A$38:$AQ$39,2,0),0)</f>
        <v>0</v>
      </c>
      <c r="AD175" s="62">
        <f>IF(B173="HYBRID",HLOOKUP(I174,MOVIMENTOS!$A$38:$AQ$39,2,0),0)</f>
        <v>0</v>
      </c>
      <c r="AE175" s="62">
        <f>IF(B173="HYBRID",HLOOKUP(J174,MOVIMENTOS!$A$38:$AQ$39,2,0),0)</f>
        <v>0</v>
      </c>
      <c r="AF175" s="62">
        <f>IF(B173="HYBRID",HLOOKUP(K174,MOVIMENTOS!$A$38:$AQ$39,2,0),0)</f>
        <v>0</v>
      </c>
      <c r="AG175" s="62">
        <f>IF(B173="HYBRID",HLOOKUP(L174,MOVIMENTOS!$A$38:$AQ$39,2,0),0)</f>
        <v>0</v>
      </c>
      <c r="AH175" s="62">
        <f>IF(B173="HYBRID",HLOOKUP(M174,MOVIMENTOS!$A$38:$AQ$39,2,0),0)</f>
        <v>0</v>
      </c>
      <c r="AI175" s="62">
        <f>IF(B173="HYBRID",HLOOKUP(N174,MOVIMENTOS!$A$38:$AQ$39,2,0),0)</f>
        <v>0</v>
      </c>
      <c r="AJ175" s="62">
        <f>IF(B173="HYBRID",HLOOKUP(O174,MOVIMENTOS!$A$38:$AQ$39,2,0),0)</f>
        <v>0</v>
      </c>
      <c r="AK175" s="63">
        <f>IF(B173="TRE",HLOOKUP(H174,MOVIMENTOS!$A$57:$K$60,VLOOKUP($C$4,MOVIMENTOS!$A$63:$B$65,2,0),TRUE),0)</f>
        <v>0</v>
      </c>
      <c r="AL175" s="63">
        <f>IF(B173="TRE",HLOOKUP(I174,MOVIMENTOS!$A$57:$K$60,VLOOKUP($C$4,MOVIMENTOS!$A$63:$B$65,2,0),TRUE),0)</f>
        <v>0</v>
      </c>
      <c r="AM175" s="63">
        <f>IF(B173="TRE",HLOOKUP(J174,MOVIMENTOS!$A$57:$K$60,VLOOKUP($C$4,MOVIMENTOS!$A$63:$B$65,2,0),TRUE),0)</f>
        <v>0</v>
      </c>
      <c r="AN175" s="63">
        <f>IF(B173="TRE",HLOOKUP(K174,MOVIMENTOS!$A$57:$K$60,VLOOKUP($C$4,MOVIMENTOS!$A$63:$B$65,2,0),TRUE),0)</f>
        <v>0</v>
      </c>
      <c r="AO175" s="63">
        <f>IF(B173="TRE",HLOOKUP(N174,MOVIMENTOS!$A$57:$K$60,VLOOKUP($C$4,MOVIMENTOS!$A$63:$B$65,2,0),TRUE),0)</f>
        <v>0</v>
      </c>
      <c r="AP175" s="63">
        <f>IF(B173="TRE",HLOOKUP(O174,MOVIMENTOS!$A$57:$K$60,VLOOKUP($C$4,MOVIMENTOS!$A$63:$B$65,2,0),TRUE),0)</f>
        <v>0</v>
      </c>
      <c r="AQ175" s="63">
        <f>IF(C173="TRE",HLOOKUP(Q174,MOVIMENTOS!$A$57:$K$60,VLOOKUP($C$4,MOVIMENTOS!$A$63:$B$65,2,0),TRUE),0)</f>
        <v>0</v>
      </c>
      <c r="AR175" s="63">
        <f>IF(D173="TRE",HLOOKUP(R174,MOVIMENTOS!$A$57:$K$60,VLOOKUP($C$4,MOVIMENTOS!$A$63:$B$65,2,0),TRUE),0)</f>
        <v>0</v>
      </c>
      <c r="AS175" s="72" t="s">
        <v>1592</v>
      </c>
      <c r="AT175" s="61"/>
      <c r="AU175" s="61"/>
      <c r="AV175" s="61"/>
      <c r="AW175" s="61"/>
      <c r="AX175" s="61"/>
      <c r="AY175" s="61"/>
      <c r="AZ175" s="61"/>
      <c r="BA175" s="61"/>
      <c r="BB175" s="61"/>
      <c r="BC175" s="61"/>
      <c r="BD175" s="61"/>
      <c r="BE175" s="43"/>
      <c r="BF175" s="43"/>
      <c r="BG175" s="43"/>
      <c r="BH175" s="43"/>
      <c r="BI175" s="43"/>
      <c r="BJ175" s="43"/>
      <c r="BK175" s="43"/>
      <c r="BL175" s="43"/>
      <c r="BM175" s="43"/>
      <c r="BN175" s="43"/>
      <c r="BO175" s="43"/>
      <c r="BP175" s="43"/>
      <c r="BQ175" s="43"/>
      <c r="BR175" s="43"/>
      <c r="BS175" s="43"/>
      <c r="BT175" s="43"/>
      <c r="BU175" s="43"/>
      <c r="BV175" s="43"/>
      <c r="BW175" s="43"/>
      <c r="BX175" s="43"/>
      <c r="BY175" s="43"/>
      <c r="BZ175" s="43"/>
      <c r="CA175" s="43"/>
      <c r="CB175" s="43"/>
      <c r="CC175" s="43"/>
      <c r="CD175" s="43"/>
      <c r="CE175" s="43"/>
      <c r="CF175" s="43"/>
      <c r="CG175" s="43"/>
      <c r="CH175" s="43"/>
      <c r="CI175" s="43"/>
      <c r="CJ175" s="43"/>
      <c r="CK175" s="43"/>
      <c r="CL175" s="43"/>
      <c r="CM175" s="43"/>
      <c r="CN175" s="43"/>
      <c r="CO175" s="43"/>
      <c r="CP175" s="43"/>
      <c r="CQ175" s="43"/>
      <c r="CR175" s="43"/>
      <c r="CS175" s="43"/>
      <c r="CT175" s="43"/>
      <c r="CU175" s="43"/>
      <c r="CV175" s="43"/>
      <c r="CW175" s="43"/>
      <c r="CX175" s="43"/>
      <c r="CY175" s="43"/>
      <c r="CZ175" s="43"/>
      <c r="DA175" s="43"/>
      <c r="DB175" s="43"/>
      <c r="DC175" s="43"/>
      <c r="DD175" s="43"/>
      <c r="DE175" s="43"/>
      <c r="DF175" s="43"/>
      <c r="DG175" s="43"/>
      <c r="DH175" s="43"/>
      <c r="DI175" s="43"/>
      <c r="DJ175" s="43"/>
      <c r="DK175" s="43"/>
      <c r="DL175" s="43"/>
      <c r="DM175" s="43"/>
      <c r="DN175" s="43"/>
      <c r="DO175" s="43"/>
      <c r="DP175" s="43"/>
      <c r="DQ175" s="43"/>
      <c r="DR175" s="43"/>
      <c r="DS175" s="43"/>
      <c r="DT175" s="43"/>
      <c r="DU175" s="43"/>
      <c r="DV175" s="43"/>
      <c r="DW175" s="43"/>
      <c r="DX175" s="43"/>
      <c r="DY175" s="43"/>
      <c r="DZ175" s="43"/>
      <c r="EA175" s="43"/>
      <c r="EB175" s="43"/>
      <c r="EC175" s="43"/>
      <c r="ED175" s="43"/>
      <c r="EE175" s="43"/>
      <c r="EF175" s="43"/>
      <c r="EG175" s="43"/>
      <c r="EH175" s="43"/>
      <c r="EI175" s="43"/>
      <c r="EJ175" s="43"/>
    </row>
    <row r="176" spans="1:140" s="44" customFormat="1" ht="21.95" customHeight="1" x14ac:dyDescent="0.25">
      <c r="A176" s="144"/>
      <c r="B176" s="147"/>
      <c r="C176" s="43" t="str">
        <f t="shared" ref="C176:C214" si="518">IF($C$4="Duet","Faturização",IF($C$4="Duet Mix","Faturização",IF($C$4="team","Faturização",IF($C$4="Combi","Faturização",""))))</f>
        <v/>
      </c>
      <c r="D176" s="97"/>
      <c r="E176" s="58" t="str">
        <f t="shared" ref="E176" si="519">IF(AND(C176="Faturização",B173="Hybrid"),"Faturização","")</f>
        <v/>
      </c>
      <c r="F176" s="149" t="s">
        <v>1617</v>
      </c>
      <c r="G176" s="150"/>
      <c r="H176" s="74"/>
      <c r="I176" s="75"/>
      <c r="J176" s="75"/>
      <c r="K176" s="75"/>
      <c r="L176" s="75"/>
      <c r="M176" s="75"/>
      <c r="N176" s="75"/>
      <c r="O176" s="76"/>
      <c r="P176" s="61">
        <f t="shared" ref="P176" si="520">(H175*H176)+(I175*I176)+(J175*J176)+(K175*K176)+(L175*L176)+(M175*M176)+(N175*N176)+(O175*O176)</f>
        <v>0</v>
      </c>
      <c r="Q176" s="61"/>
      <c r="R176" s="43"/>
      <c r="S176" s="43"/>
      <c r="T176" s="43"/>
      <c r="U176" s="43"/>
      <c r="V176" s="43"/>
      <c r="W176" s="43"/>
      <c r="X176" s="70">
        <f t="shared" ref="X176" si="521">(R175*R176)+(S175*S176)+(T175*T176)+(U175*U176)+(V175*V176)+(W175*W176)</f>
        <v>0</v>
      </c>
      <c r="Y176" s="70">
        <f t="shared" ref="Y176" si="522">F175+G175+P176+X176+SUM(F179:W179)</f>
        <v>0</v>
      </c>
      <c r="Z176" s="122"/>
      <c r="AA176" s="61"/>
      <c r="AB176" s="61"/>
      <c r="AC176" s="62"/>
      <c r="AD176" s="62"/>
      <c r="AE176" s="62"/>
      <c r="AF176" s="62"/>
      <c r="AG176" s="62"/>
      <c r="AH176" s="62"/>
      <c r="AI176" s="62"/>
      <c r="AJ176" s="62"/>
      <c r="AK176" s="63"/>
      <c r="AL176" s="63"/>
      <c r="AM176" s="63"/>
      <c r="AN176" s="63"/>
      <c r="AO176" s="63"/>
      <c r="AP176" s="63"/>
      <c r="AQ176" s="63"/>
      <c r="AR176" s="63"/>
      <c r="AS176" s="70" t="s">
        <v>1593</v>
      </c>
      <c r="AT176" s="61"/>
      <c r="AU176" s="61"/>
      <c r="AV176" s="61"/>
      <c r="AW176" s="61"/>
      <c r="AX176" s="61"/>
      <c r="AY176" s="61"/>
      <c r="AZ176" s="61"/>
      <c r="BA176" s="61"/>
      <c r="BB176" s="61"/>
      <c r="BC176" s="61"/>
      <c r="BD176" s="61"/>
      <c r="BE176" s="43"/>
      <c r="BF176" s="43"/>
      <c r="BG176" s="43"/>
      <c r="BH176" s="43"/>
      <c r="BI176" s="43"/>
      <c r="BJ176" s="43"/>
      <c r="BK176" s="43"/>
      <c r="BL176" s="43"/>
      <c r="BM176" s="43"/>
      <c r="BN176" s="43"/>
      <c r="BO176" s="43"/>
      <c r="BP176" s="43"/>
      <c r="BQ176" s="43"/>
      <c r="BR176" s="43"/>
      <c r="BS176" s="43"/>
      <c r="BT176" s="43"/>
      <c r="BU176" s="43"/>
      <c r="BV176" s="43"/>
      <c r="BW176" s="43"/>
      <c r="BX176" s="43"/>
      <c r="BY176" s="43"/>
      <c r="BZ176" s="43"/>
      <c r="CA176" s="43"/>
      <c r="CB176" s="43"/>
      <c r="CC176" s="43"/>
      <c r="CD176" s="43"/>
      <c r="CE176" s="43"/>
      <c r="CF176" s="43"/>
      <c r="CG176" s="43"/>
      <c r="CH176" s="43"/>
      <c r="CI176" s="43"/>
      <c r="CJ176" s="43"/>
      <c r="CK176" s="43"/>
      <c r="CL176" s="43"/>
      <c r="CM176" s="43"/>
      <c r="CN176" s="43"/>
      <c r="CO176" s="43"/>
      <c r="CP176" s="43"/>
      <c r="CQ176" s="43"/>
      <c r="CR176" s="43"/>
      <c r="CS176" s="43"/>
      <c r="CT176" s="43"/>
      <c r="CU176" s="43"/>
      <c r="CV176" s="43"/>
      <c r="CW176" s="43"/>
      <c r="CX176" s="43"/>
      <c r="CY176" s="43"/>
      <c r="CZ176" s="43"/>
      <c r="DA176" s="43"/>
      <c r="DB176" s="43"/>
      <c r="DC176" s="43"/>
      <c r="DD176" s="43"/>
      <c r="DE176" s="43"/>
      <c r="DF176" s="43"/>
      <c r="DG176" s="43"/>
      <c r="DH176" s="43"/>
      <c r="DI176" s="43"/>
      <c r="DJ176" s="43"/>
      <c r="DK176" s="43"/>
      <c r="DL176" s="43"/>
      <c r="DM176" s="43"/>
      <c r="DN176" s="43"/>
      <c r="DO176" s="43"/>
      <c r="DP176" s="43"/>
      <c r="DQ176" s="43"/>
      <c r="DR176" s="43"/>
      <c r="DS176" s="43"/>
      <c r="DT176" s="43"/>
      <c r="DU176" s="43"/>
      <c r="DV176" s="43"/>
      <c r="DW176" s="43"/>
      <c r="DX176" s="43"/>
      <c r="DY176" s="43"/>
      <c r="DZ176" s="43"/>
      <c r="EA176" s="43"/>
      <c r="EB176" s="43"/>
      <c r="EC176" s="43"/>
      <c r="ED176" s="43"/>
      <c r="EE176" s="43"/>
      <c r="EF176" s="43"/>
      <c r="EG176" s="43"/>
      <c r="EH176" s="43"/>
      <c r="EI176" s="43"/>
      <c r="EJ176" s="43"/>
    </row>
    <row r="177" spans="1:140" s="44" customFormat="1" ht="12" customHeight="1" x14ac:dyDescent="0.25">
      <c r="A177" s="144"/>
      <c r="B177" s="147"/>
      <c r="C177" s="87" t="str">
        <f t="shared" ref="C177" si="523">IF(AND($B173="ACROB",$C$4="EQUIPA"),"ACROB_B",IF(AND($B173="ACROB",$C$4="combinado"),"ACROB_B",""))</f>
        <v/>
      </c>
      <c r="D177" s="97"/>
      <c r="E177" s="54" t="s">
        <v>66</v>
      </c>
      <c r="F177" s="85"/>
      <c r="G177" s="86" t="str">
        <f t="shared" ref="G177:G214" si="524">IF(C178="ACROB_C","ACRO-PAIR","")</f>
        <v/>
      </c>
      <c r="H177" s="78"/>
      <c r="I177" s="49"/>
      <c r="J177" s="49"/>
      <c r="K177" s="49"/>
      <c r="L177" s="49"/>
      <c r="M177" s="49"/>
      <c r="N177" s="49"/>
      <c r="O177" s="79"/>
      <c r="P177" s="49"/>
      <c r="Q177" s="49"/>
      <c r="R177" s="80"/>
      <c r="S177" s="80"/>
      <c r="T177" s="80"/>
      <c r="U177" s="80"/>
      <c r="V177" s="80"/>
      <c r="W177" s="77"/>
      <c r="X177" s="49"/>
      <c r="Y177" s="49"/>
      <c r="Z177" s="122"/>
      <c r="AA177" s="61"/>
      <c r="AB177" s="61"/>
      <c r="AC177" s="61"/>
      <c r="AD177" s="61"/>
      <c r="AE177" s="61"/>
      <c r="AF177" s="61"/>
      <c r="AG177" s="61"/>
      <c r="AH177" s="61"/>
      <c r="AI177" s="61"/>
      <c r="AJ177" s="61"/>
      <c r="AK177" s="61"/>
      <c r="AL177" s="61"/>
      <c r="AM177" s="61"/>
      <c r="AN177" s="61"/>
      <c r="AO177" s="61"/>
      <c r="AP177" s="61"/>
      <c r="AQ177" s="61"/>
      <c r="AR177" s="61"/>
      <c r="AS177" s="61"/>
      <c r="AT177" s="61"/>
      <c r="AU177" s="61"/>
      <c r="AV177" s="61"/>
      <c r="AW177" s="61"/>
      <c r="AX177" s="61"/>
      <c r="AY177" s="61"/>
      <c r="AZ177" s="61"/>
      <c r="BA177" s="61"/>
      <c r="BB177" s="61"/>
      <c r="BC177" s="61"/>
      <c r="BD177" s="61"/>
      <c r="BE177" s="43"/>
      <c r="BF177" s="43"/>
      <c r="BG177" s="43"/>
      <c r="BH177" s="43"/>
      <c r="BI177" s="43"/>
      <c r="BJ177" s="43"/>
      <c r="BK177" s="43"/>
      <c r="BL177" s="43"/>
      <c r="BM177" s="43"/>
      <c r="BN177" s="43"/>
      <c r="BO177" s="43"/>
      <c r="BP177" s="43"/>
      <c r="BQ177" s="43"/>
      <c r="BR177" s="43"/>
      <c r="BS177" s="43"/>
      <c r="BT177" s="43"/>
      <c r="BU177" s="43"/>
      <c r="BV177" s="43"/>
      <c r="BW177" s="43"/>
      <c r="BX177" s="43"/>
      <c r="BY177" s="43"/>
      <c r="BZ177" s="43"/>
      <c r="CA177" s="43"/>
      <c r="CB177" s="43"/>
      <c r="CC177" s="43"/>
      <c r="CD177" s="43"/>
      <c r="CE177" s="43"/>
      <c r="CF177" s="43"/>
      <c r="CG177" s="43"/>
      <c r="CH177" s="43"/>
      <c r="CI177" s="43"/>
      <c r="CJ177" s="43"/>
      <c r="CK177" s="43"/>
      <c r="CL177" s="43"/>
      <c r="CM177" s="43"/>
      <c r="CN177" s="43"/>
      <c r="CO177" s="43"/>
      <c r="CP177" s="43"/>
      <c r="CQ177" s="43"/>
      <c r="CR177" s="43"/>
      <c r="CS177" s="43"/>
      <c r="CT177" s="43"/>
      <c r="CU177" s="43"/>
      <c r="CV177" s="43"/>
      <c r="CW177" s="43"/>
      <c r="CX177" s="43"/>
      <c r="CY177" s="43"/>
      <c r="CZ177" s="43"/>
      <c r="DA177" s="43"/>
      <c r="DB177" s="43"/>
      <c r="DC177" s="43"/>
      <c r="DD177" s="43"/>
      <c r="DE177" s="43"/>
      <c r="DF177" s="43"/>
      <c r="DG177" s="43"/>
      <c r="DH177" s="43"/>
      <c r="DI177" s="43"/>
      <c r="DJ177" s="43"/>
      <c r="DK177" s="43"/>
      <c r="DL177" s="43"/>
      <c r="DM177" s="43"/>
      <c r="DN177" s="43"/>
      <c r="DO177" s="43"/>
      <c r="DP177" s="43"/>
      <c r="DQ177" s="43"/>
      <c r="DR177" s="43"/>
      <c r="DS177" s="43"/>
      <c r="DT177" s="43"/>
      <c r="DU177" s="43"/>
      <c r="DV177" s="43"/>
      <c r="DW177" s="43"/>
      <c r="DX177" s="43"/>
      <c r="DY177" s="43"/>
      <c r="DZ177" s="43"/>
      <c r="EA177" s="43"/>
      <c r="EB177" s="43"/>
      <c r="EC177" s="43"/>
      <c r="ED177" s="43"/>
      <c r="EE177" s="43"/>
      <c r="EF177" s="43"/>
      <c r="EG177" s="43"/>
      <c r="EH177" s="43"/>
      <c r="EI177" s="43"/>
      <c r="EJ177" s="43"/>
    </row>
    <row r="178" spans="1:140" s="44" customFormat="1" ht="12" customHeight="1" thickBot="1" x14ac:dyDescent="0.3">
      <c r="A178" s="145"/>
      <c r="B178" s="148"/>
      <c r="C178" s="88" t="str">
        <f t="shared" ref="C178" si="525">IF(AND(B173="ACROB",$C$5="DUETO"),"ACROB_C","")</f>
        <v/>
      </c>
      <c r="D178" s="98"/>
      <c r="E178" s="55" t="s">
        <v>1170</v>
      </c>
      <c r="F178" s="81"/>
      <c r="G178" s="82"/>
      <c r="H178" s="83"/>
      <c r="I178" s="50"/>
      <c r="J178" s="50"/>
      <c r="K178" s="50"/>
      <c r="L178" s="50"/>
      <c r="M178" s="50"/>
      <c r="N178" s="50"/>
      <c r="O178" s="84"/>
      <c r="P178" s="49"/>
      <c r="Q178" s="49"/>
      <c r="R178" s="50"/>
      <c r="S178" s="50"/>
      <c r="T178" s="50"/>
      <c r="U178" s="50"/>
      <c r="V178" s="50"/>
      <c r="W178" s="84"/>
      <c r="X178" s="50"/>
      <c r="Y178" s="50"/>
      <c r="Z178" s="123"/>
      <c r="AA178" s="61"/>
      <c r="AB178" s="61"/>
      <c r="AC178" s="61"/>
      <c r="AD178" s="61"/>
      <c r="AE178" s="61"/>
      <c r="AF178" s="61"/>
      <c r="AG178" s="61"/>
      <c r="AH178" s="61"/>
      <c r="AI178" s="61"/>
      <c r="AJ178" s="61"/>
      <c r="AK178" s="61"/>
      <c r="AL178" s="61"/>
      <c r="AM178" s="61"/>
      <c r="AN178" s="61"/>
      <c r="AO178" s="61"/>
      <c r="AP178" s="61"/>
      <c r="AQ178" s="61"/>
      <c r="AR178" s="61"/>
      <c r="AS178" s="61"/>
      <c r="AT178" s="61"/>
      <c r="AU178" s="61"/>
      <c r="AV178" s="61"/>
      <c r="AW178" s="61"/>
      <c r="AX178" s="61"/>
      <c r="AY178" s="61"/>
      <c r="AZ178" s="61"/>
      <c r="BA178" s="61"/>
      <c r="BB178" s="61"/>
      <c r="BC178" s="61"/>
      <c r="BD178" s="61"/>
      <c r="BE178" s="43"/>
      <c r="BF178" s="43"/>
      <c r="BG178" s="43"/>
      <c r="BH178" s="43"/>
      <c r="BI178" s="43"/>
      <c r="BJ178" s="43"/>
      <c r="BK178" s="43"/>
      <c r="BL178" s="43"/>
      <c r="BM178" s="43"/>
      <c r="BN178" s="43"/>
      <c r="BO178" s="43"/>
      <c r="BP178" s="43"/>
      <c r="BQ178" s="43"/>
      <c r="BR178" s="43"/>
      <c r="BS178" s="43"/>
      <c r="BT178" s="43"/>
      <c r="BU178" s="43"/>
      <c r="BV178" s="43"/>
      <c r="BW178" s="43"/>
      <c r="BX178" s="43"/>
      <c r="BY178" s="43"/>
      <c r="BZ178" s="43"/>
      <c r="CA178" s="43"/>
      <c r="CB178" s="43"/>
      <c r="CC178" s="43"/>
      <c r="CD178" s="43"/>
      <c r="CE178" s="43"/>
      <c r="CF178" s="43"/>
      <c r="CG178" s="43"/>
      <c r="CH178" s="43"/>
      <c r="CI178" s="43"/>
      <c r="CJ178" s="43"/>
      <c r="CK178" s="43"/>
      <c r="CL178" s="43"/>
      <c r="CM178" s="43"/>
      <c r="CN178" s="43"/>
      <c r="CO178" s="43"/>
      <c r="CP178" s="43"/>
      <c r="CQ178" s="43"/>
      <c r="CR178" s="43"/>
      <c r="CS178" s="43"/>
      <c r="CT178" s="43"/>
      <c r="CU178" s="43"/>
      <c r="CV178" s="43"/>
      <c r="CW178" s="43"/>
      <c r="CX178" s="43"/>
      <c r="CY178" s="43"/>
      <c r="CZ178" s="43"/>
      <c r="DA178" s="43"/>
      <c r="DB178" s="43"/>
      <c r="DC178" s="43"/>
      <c r="DD178" s="43"/>
      <c r="DE178" s="43"/>
      <c r="DF178" s="43"/>
      <c r="DG178" s="43"/>
      <c r="DH178" s="43"/>
      <c r="DI178" s="43"/>
      <c r="DJ178" s="43"/>
      <c r="DK178" s="43"/>
      <c r="DL178" s="43"/>
      <c r="DM178" s="43"/>
      <c r="DN178" s="43"/>
      <c r="DO178" s="43"/>
      <c r="DP178" s="43"/>
      <c r="DQ178" s="43"/>
      <c r="DR178" s="43"/>
      <c r="DS178" s="43"/>
      <c r="DT178" s="43"/>
      <c r="DU178" s="43"/>
      <c r="DV178" s="43"/>
      <c r="DW178" s="43"/>
      <c r="DX178" s="43"/>
      <c r="DY178" s="43"/>
      <c r="DZ178" s="43"/>
      <c r="EA178" s="43"/>
      <c r="EB178" s="43"/>
      <c r="EC178" s="43"/>
      <c r="ED178" s="43"/>
      <c r="EE178" s="43"/>
      <c r="EF178" s="43"/>
      <c r="EG178" s="43"/>
      <c r="EH178" s="43"/>
      <c r="EI178" s="43"/>
      <c r="EJ178" s="43"/>
    </row>
    <row r="179" spans="1:140" s="44" customFormat="1" ht="12" customHeight="1" x14ac:dyDescent="0.25">
      <c r="A179" s="143"/>
      <c r="B179" s="146"/>
      <c r="C179" s="141" t="str">
        <f>IF(B179="HYBRID",MOVIMENTOS!$A$8,IF(B179="ACROB",MOVIMENTOS!$E$8,""))</f>
        <v/>
      </c>
      <c r="D179" s="96"/>
      <c r="E179" s="156" t="s">
        <v>1642</v>
      </c>
      <c r="F179" s="158" t="str">
        <f t="shared" ref="F179:F214" si="526">IF(B179="HYBRID",0.5,IF(B179="TRE",0,""))</f>
        <v/>
      </c>
      <c r="G179" s="159"/>
      <c r="H179" s="39"/>
      <c r="I179" s="41"/>
      <c r="J179" s="41"/>
      <c r="K179" s="41"/>
      <c r="L179" s="41"/>
      <c r="M179" s="41"/>
      <c r="N179" s="41"/>
      <c r="O179" s="40"/>
      <c r="P179" s="68"/>
      <c r="Q179" s="103" t="str">
        <f>IF(B179="HYBRID",MOVIMENTOS!$G$8,"")</f>
        <v/>
      </c>
      <c r="R179" s="42"/>
      <c r="S179" s="41"/>
      <c r="T179" s="41"/>
      <c r="U179" s="41"/>
      <c r="V179" s="41"/>
      <c r="W179" s="40"/>
      <c r="X179" s="68"/>
      <c r="Y179" s="68"/>
      <c r="Z179" s="121">
        <f t="shared" ref="Z179" si="527">IF(E182="Faturização",Y182,IF(E182="",Y181,0))</f>
        <v>0</v>
      </c>
      <c r="AA179" s="61"/>
      <c r="AB179" s="61"/>
      <c r="AC179" s="61"/>
      <c r="AD179" s="61"/>
      <c r="AE179" s="61"/>
      <c r="AF179" s="61"/>
      <c r="AG179" s="61"/>
      <c r="AH179" s="61"/>
      <c r="AI179" s="61"/>
      <c r="AJ179" s="61"/>
      <c r="AK179" s="61"/>
      <c r="AL179" s="61"/>
      <c r="AM179" s="61"/>
      <c r="AN179" s="61"/>
      <c r="AO179" s="61"/>
      <c r="AP179" s="61"/>
      <c r="AQ179" s="61"/>
      <c r="AR179" s="61"/>
      <c r="AS179" s="61"/>
      <c r="AT179" s="61"/>
      <c r="AU179" s="61"/>
      <c r="AV179" s="61"/>
      <c r="AW179" s="61"/>
      <c r="AX179" s="61"/>
      <c r="AY179" s="61"/>
      <c r="AZ179" s="61"/>
      <c r="BA179" s="61"/>
      <c r="BB179" s="61"/>
      <c r="BC179" s="61"/>
      <c r="BD179" s="61"/>
      <c r="BE179" s="43"/>
      <c r="BF179" s="43"/>
      <c r="BG179" s="43"/>
      <c r="BH179" s="43"/>
      <c r="BI179" s="43"/>
      <c r="BJ179" s="43"/>
      <c r="BK179" s="43"/>
      <c r="BL179" s="43"/>
      <c r="BM179" s="43"/>
      <c r="BN179" s="43"/>
      <c r="BO179" s="43"/>
      <c r="BP179" s="43"/>
      <c r="BQ179" s="43"/>
      <c r="BR179" s="43"/>
      <c r="BS179" s="43"/>
      <c r="BT179" s="43"/>
      <c r="BU179" s="43"/>
      <c r="BV179" s="43"/>
      <c r="BW179" s="43"/>
      <c r="BX179" s="43"/>
      <c r="BY179" s="43"/>
      <c r="BZ179" s="43"/>
      <c r="CA179" s="43"/>
      <c r="CB179" s="43"/>
      <c r="CC179" s="43"/>
      <c r="CD179" s="43"/>
      <c r="CE179" s="43"/>
      <c r="CF179" s="43"/>
      <c r="CG179" s="43"/>
      <c r="CH179" s="43"/>
      <c r="CI179" s="43"/>
      <c r="CJ179" s="43"/>
      <c r="CK179" s="43"/>
      <c r="CL179" s="43"/>
      <c r="CM179" s="43"/>
      <c r="CN179" s="43"/>
      <c r="CO179" s="43"/>
      <c r="CP179" s="43"/>
      <c r="CQ179" s="43"/>
      <c r="CR179" s="43"/>
      <c r="CS179" s="43"/>
      <c r="CT179" s="43"/>
      <c r="CU179" s="43"/>
      <c r="CV179" s="43"/>
      <c r="CW179" s="43"/>
      <c r="CX179" s="43"/>
      <c r="CY179" s="43"/>
      <c r="CZ179" s="43"/>
      <c r="DA179" s="43"/>
      <c r="DB179" s="43"/>
      <c r="DC179" s="43"/>
      <c r="DD179" s="43"/>
      <c r="DE179" s="43"/>
      <c r="DF179" s="43"/>
      <c r="DG179" s="43"/>
      <c r="DH179" s="43"/>
      <c r="DI179" s="43"/>
      <c r="DJ179" s="43"/>
      <c r="DK179" s="43"/>
      <c r="DL179" s="43"/>
      <c r="DM179" s="43"/>
      <c r="DN179" s="43"/>
      <c r="DO179" s="43"/>
      <c r="DP179" s="43"/>
      <c r="DQ179" s="43"/>
      <c r="DR179" s="43"/>
      <c r="DS179" s="43"/>
      <c r="DT179" s="43"/>
      <c r="DU179" s="43"/>
      <c r="DV179" s="43"/>
      <c r="DW179" s="43"/>
      <c r="DX179" s="43"/>
      <c r="DY179" s="43"/>
      <c r="DZ179" s="43"/>
      <c r="EA179" s="43"/>
      <c r="EB179" s="43"/>
      <c r="EC179" s="43"/>
      <c r="ED179" s="43"/>
      <c r="EE179" s="43"/>
      <c r="EF179" s="43"/>
      <c r="EG179" s="43"/>
      <c r="EH179" s="43"/>
      <c r="EI179" s="43"/>
      <c r="EJ179" s="43"/>
    </row>
    <row r="180" spans="1:140" s="44" customFormat="1" ht="12" customHeight="1" x14ac:dyDescent="0.25">
      <c r="A180" s="144"/>
      <c r="B180" s="147"/>
      <c r="C180" s="142"/>
      <c r="D180" s="97"/>
      <c r="E180" s="157"/>
      <c r="F180" s="160"/>
      <c r="G180" s="161"/>
      <c r="H180" s="45"/>
      <c r="I180" s="47"/>
      <c r="J180" s="47"/>
      <c r="K180" s="47"/>
      <c r="L180" s="47"/>
      <c r="M180" s="47"/>
      <c r="N180" s="47"/>
      <c r="O180" s="46"/>
      <c r="P180" s="34"/>
      <c r="Q180" s="104"/>
      <c r="R180" s="47"/>
      <c r="S180" s="47"/>
      <c r="T180" s="47"/>
      <c r="U180" s="47"/>
      <c r="V180" s="47"/>
      <c r="W180" s="47"/>
      <c r="X180" s="61"/>
      <c r="Y180" s="61"/>
      <c r="Z180" s="122"/>
      <c r="AA180" s="61"/>
      <c r="AB180" s="61"/>
      <c r="AC180" s="61"/>
      <c r="AD180" s="61"/>
      <c r="AE180" s="61"/>
      <c r="AF180" s="61"/>
      <c r="AG180" s="61"/>
      <c r="AH180" s="61"/>
      <c r="AI180" s="61"/>
      <c r="AJ180" s="61"/>
      <c r="AK180" s="61"/>
      <c r="AL180" s="61"/>
      <c r="AM180" s="61"/>
      <c r="AN180" s="61"/>
      <c r="AO180" s="61"/>
      <c r="AP180" s="61"/>
      <c r="AQ180" s="61"/>
      <c r="AR180" s="61"/>
      <c r="AS180" s="61"/>
      <c r="AT180" s="61"/>
      <c r="AU180" s="61"/>
      <c r="AV180" s="61"/>
      <c r="AW180" s="61"/>
      <c r="AX180" s="61"/>
      <c r="AY180" s="61"/>
      <c r="AZ180" s="61"/>
      <c r="BA180" s="61"/>
      <c r="BB180" s="61"/>
      <c r="BC180" s="61"/>
      <c r="BD180" s="61"/>
      <c r="BE180" s="43"/>
      <c r="BF180" s="43"/>
      <c r="BG180" s="43"/>
      <c r="BH180" s="43"/>
      <c r="BI180" s="43"/>
      <c r="BJ180" s="43"/>
      <c r="BK180" s="43"/>
      <c r="BL180" s="43"/>
      <c r="BM180" s="43"/>
      <c r="BN180" s="43"/>
      <c r="BO180" s="43"/>
      <c r="BP180" s="43"/>
      <c r="BQ180" s="43"/>
      <c r="BR180" s="43"/>
      <c r="BS180" s="43"/>
      <c r="BT180" s="43"/>
      <c r="BU180" s="43"/>
      <c r="BV180" s="43"/>
      <c r="BW180" s="43"/>
      <c r="BX180" s="43"/>
      <c r="BY180" s="43"/>
      <c r="BZ180" s="43"/>
      <c r="CA180" s="43"/>
      <c r="CB180" s="43"/>
      <c r="CC180" s="43"/>
      <c r="CD180" s="43"/>
      <c r="CE180" s="43"/>
      <c r="CF180" s="43"/>
      <c r="CG180" s="43"/>
      <c r="CH180" s="43"/>
      <c r="CI180" s="43"/>
      <c r="CJ180" s="43"/>
      <c r="CK180" s="43"/>
      <c r="CL180" s="43"/>
      <c r="CM180" s="43"/>
      <c r="CN180" s="43"/>
      <c r="CO180" s="43"/>
      <c r="CP180" s="43"/>
      <c r="CQ180" s="43"/>
      <c r="CR180" s="43"/>
      <c r="CS180" s="43"/>
      <c r="CT180" s="43"/>
      <c r="CU180" s="43"/>
      <c r="CV180" s="43"/>
      <c r="CW180" s="43"/>
      <c r="CX180" s="43"/>
      <c r="CY180" s="43"/>
      <c r="CZ180" s="43"/>
      <c r="DA180" s="43"/>
      <c r="DB180" s="43"/>
      <c r="DC180" s="43"/>
      <c r="DD180" s="43"/>
      <c r="DE180" s="43"/>
      <c r="DF180" s="43"/>
      <c r="DG180" s="43"/>
      <c r="DH180" s="43"/>
      <c r="DI180" s="43"/>
      <c r="DJ180" s="43"/>
      <c r="DK180" s="43"/>
      <c r="DL180" s="43"/>
      <c r="DM180" s="43"/>
      <c r="DN180" s="43"/>
      <c r="DO180" s="43"/>
      <c r="DP180" s="43"/>
      <c r="DQ180" s="43"/>
      <c r="DR180" s="43"/>
      <c r="DS180" s="43"/>
      <c r="DT180" s="43"/>
      <c r="DU180" s="43"/>
      <c r="DV180" s="43"/>
      <c r="DW180" s="43"/>
      <c r="DX180" s="43"/>
      <c r="DY180" s="43"/>
      <c r="DZ180" s="43"/>
      <c r="EA180" s="43"/>
      <c r="EB180" s="43"/>
      <c r="EC180" s="43"/>
      <c r="ED180" s="43"/>
      <c r="EE180" s="43"/>
      <c r="EF180" s="43"/>
      <c r="EG180" s="43"/>
      <c r="EH180" s="43"/>
      <c r="EI180" s="43"/>
      <c r="EJ180" s="43"/>
    </row>
    <row r="181" spans="1:140" s="44" customFormat="1" ht="12" customHeight="1" x14ac:dyDescent="0.3">
      <c r="A181" s="144"/>
      <c r="B181" s="147"/>
      <c r="C181" s="48" t="str">
        <f>IF(B179="HYBRID",MOVIMENTOS!$P$8,"")</f>
        <v/>
      </c>
      <c r="D181" s="97"/>
      <c r="E181" s="58" t="s">
        <v>1170</v>
      </c>
      <c r="F181" s="32"/>
      <c r="G181" s="33"/>
      <c r="H181" s="58">
        <f t="shared" ref="H181:H214" si="528">IF(OR(IFERROR(AC181,TRUE)=TRUE,IFERROR(AK181,TRUE)=TRUE)=TRUE,0,IF(AC181=0,AK181,AC181))</f>
        <v>0</v>
      </c>
      <c r="I181" s="58">
        <f t="shared" ref="I181:I214" si="529">IF(OR(IFERROR(AD181,TRUE)=TRUE,IFERROR(AL181,TRUE)=TRUE)=TRUE,0,IF(AD181=0,AL181,AD181))</f>
        <v>0</v>
      </c>
      <c r="J181" s="58">
        <f t="shared" ref="J181:J214" si="530">IF(OR(IFERROR(AE181,TRUE)=TRUE,IFERROR(AM181,TRUE)=TRUE)=TRUE,0,IF(AE181=0,AM181,AE181))</f>
        <v>0</v>
      </c>
      <c r="K181" s="58">
        <f t="shared" ref="K181:K214" si="531">IF(OR(IFERROR(AF181,TRUE)=TRUE,IFERROR(AN181,TRUE)=TRUE)=TRUE,0,IF(AF181=0,AN181,AF181))</f>
        <v>0</v>
      </c>
      <c r="L181" s="58">
        <f t="shared" ref="L181:L214" si="532">IF(OR(IFERROR(AG181,TRUE)=TRUE,IFERROR(AO181,TRUE)=TRUE)=TRUE,0,IF(AG181=0,AO181,AG181))</f>
        <v>0</v>
      </c>
      <c r="M181" s="58">
        <f t="shared" ref="M181:M214" si="533">IF(OR(IFERROR(AH181,TRUE)=TRUE,IFERROR(AP181,TRUE)=TRUE)=TRUE,0,IF(AH181=0,AP181,AH181))</f>
        <v>0</v>
      </c>
      <c r="N181" s="58">
        <f t="shared" ref="N181:N214" si="534">IF(OR(IFERROR(AI181,TRUE)=TRUE,IFERROR(AQ181,TRUE)=TRUE)=TRUE,0,IF(AI181=0,AQ181,AI181))</f>
        <v>0</v>
      </c>
      <c r="O181" s="58">
        <f t="shared" ref="O181:O214" si="535">IF(OR(IFERROR(AJ181,TRUE)=TRUE,IFERROR(AR181,TRUE)=TRUE)=TRUE,0,IF(AJ181=0,AR181,AJ181))</f>
        <v>0</v>
      </c>
      <c r="P181" s="34">
        <f t="shared" ref="P181" si="536">SUM(H181:O181)</f>
        <v>0</v>
      </c>
      <c r="Q181" s="34" t="str">
        <f t="shared" ref="Q181:Q214" si="537">C181</f>
        <v/>
      </c>
      <c r="R181" s="34">
        <f>IF(R180=MOVIMENTOS!$A$53,MOVIMENTOS!$A$54,IF(R180=MOVIMENTOS!$B$53,MOVIMENTOS!$B$54,IF(R180=MOVIMENTOS!$C$53,MOVIMENTOS!$C$54,IF(R180=MOVIMENTOS!$D$53,MOVIMENTOS!$D$54,IF(R180=MOVIMENTOS!$E$53,MOVIMENTOS!$E$54,IF(R180=MOVIMENTOS!$F$53,MOVIMENTOS!$F$54,IF(R180=MOVIMENTOS!$G$53,MOVIMENTOS!$G$54,IF(R180=MOVIMENTOS!$I$53,MOVIMENTOS!$I$54,IF(R180=MOVIMENTOS!$J$53,MOVIMENTOS!$J$54,IF(R180=MOVIMENTOS!$K$53,MOVIMENTOS!$K$54,IF(R180=MOVIMENTOS!$L$53,MOVIMENTOS!$L$54,IF(R180=MOVIMENTOS!$M$53,MOVIMENTOS!$M$54,IF(R180=MOVIMENTOS!$N$53,MOVIMENTOS!$N$54,IF(R180=MOVIMENTOS!$O$53,MOVIMENTOS!$O$54,IF(R180=MOVIMENTOS!$P$53,MOVIMENTOS!$P$54,IF(R180=MOVIMENTOS!$Q$53,MOVIMENTOS!$Q$54,IF(R180=MOVIMENTOS!$R$53,MOVIMENTOS!$R$54,IF(R180=MOVIMENTOS!$S$53,MOVIMENTOS!$S$54,IF(R180=MOVIMENTOS!$T$53,MOVIMENTOS!$T$54,0)))))))))))))))))))</f>
        <v>0</v>
      </c>
      <c r="S181" s="34">
        <f>IF(S180=MOVIMENTOS!$A$53,MOVIMENTOS!$A$54,IF(S180=MOVIMENTOS!$B$53,MOVIMENTOS!$B$54,IF(S180=MOVIMENTOS!$C$53,MOVIMENTOS!$C$54,IF(S180=MOVIMENTOS!$D$53,MOVIMENTOS!$D$54,IF(S180=MOVIMENTOS!$E$53,MOVIMENTOS!$E$54,IF(S180=MOVIMENTOS!$F$53,MOVIMENTOS!$F$54,IF(S180=MOVIMENTOS!$G$53,MOVIMENTOS!$G$54,IF(S180=MOVIMENTOS!$I$53,MOVIMENTOS!$I$54,IF(S180=MOVIMENTOS!$J$53,MOVIMENTOS!$J$54,IF(S180=MOVIMENTOS!$K$53,MOVIMENTOS!$K$54,IF(S180=MOVIMENTOS!$L$53,MOVIMENTOS!$L$54,IF(S180=MOVIMENTOS!$M$53,MOVIMENTOS!$M$54,IF(S180=MOVIMENTOS!$N$53,MOVIMENTOS!$N$54,IF(S180=MOVIMENTOS!$O$53,MOVIMENTOS!$O$54,IF(S180=MOVIMENTOS!$P$53,MOVIMENTOS!$P$54,IF(S180=MOVIMENTOS!$Q$53,MOVIMENTOS!$Q$54,IF(S180=MOVIMENTOS!$R$53,MOVIMENTOS!$R$54,IF(S180=MOVIMENTOS!$S$53,MOVIMENTOS!$S$54,IF(S180=MOVIMENTOS!$T$53,MOVIMENTOS!$T$54,0)))))))))))))))))))</f>
        <v>0</v>
      </c>
      <c r="T181" s="34">
        <f>IF(T180=MOVIMENTOS!$A$53,MOVIMENTOS!$A$54,IF(T180=MOVIMENTOS!$B$53,MOVIMENTOS!$B$54,IF(T180=MOVIMENTOS!$C$53,MOVIMENTOS!$C$54,IF(T180=MOVIMENTOS!$D$53,MOVIMENTOS!$D$54,IF(T180=MOVIMENTOS!$E$53,MOVIMENTOS!$E$54,IF(T180=MOVIMENTOS!$F$53,MOVIMENTOS!$F$54,IF(T180=MOVIMENTOS!$G$53,MOVIMENTOS!$G$54,IF(T180=MOVIMENTOS!$I$53,MOVIMENTOS!$I$54,IF(T180=MOVIMENTOS!$J$53,MOVIMENTOS!$J$54,IF(T180=MOVIMENTOS!$K$53,MOVIMENTOS!$K$54,IF(T180=MOVIMENTOS!$L$53,MOVIMENTOS!$L$54,IF(T180=MOVIMENTOS!$M$53,MOVIMENTOS!$M$54,IF(T180=MOVIMENTOS!$N$53,MOVIMENTOS!$N$54,IF(T180=MOVIMENTOS!$O$53,MOVIMENTOS!$O$54,IF(T180=MOVIMENTOS!$P$53,MOVIMENTOS!$P$54,IF(T180=MOVIMENTOS!$Q$53,MOVIMENTOS!$Q$54,IF(T180=MOVIMENTOS!$R$53,MOVIMENTOS!$R$54,IF(T180=MOVIMENTOS!$S$53,MOVIMENTOS!$S$54,IF(T180=MOVIMENTOS!$T$53,MOVIMENTOS!$T$54,0)))))))))))))))))))</f>
        <v>0</v>
      </c>
      <c r="U181" s="34">
        <f>IF(U180=MOVIMENTOS!$A$53,MOVIMENTOS!$A$54,IF(U180=MOVIMENTOS!$B$53,MOVIMENTOS!$B$54,IF(U180=MOVIMENTOS!$C$53,MOVIMENTOS!$C$54,IF(U180=MOVIMENTOS!$D$53,MOVIMENTOS!$D$54,IF(U180=MOVIMENTOS!$E$53,MOVIMENTOS!$E$54,IF(U180=MOVIMENTOS!$F$53,MOVIMENTOS!$F$54,IF(U180=MOVIMENTOS!$G$53,MOVIMENTOS!$G$54,IF(U180=MOVIMENTOS!$I$53,MOVIMENTOS!$I$54,IF(U180=MOVIMENTOS!$J$53,MOVIMENTOS!$J$54,IF(U180=MOVIMENTOS!$K$53,MOVIMENTOS!$K$54,IF(U180=MOVIMENTOS!$L$53,MOVIMENTOS!$L$54,IF(U180=MOVIMENTOS!$M$53,MOVIMENTOS!$M$54,IF(U180=MOVIMENTOS!$N$53,MOVIMENTOS!$N$54,IF(U180=MOVIMENTOS!$O$53,MOVIMENTOS!$O$54,IF(U180=MOVIMENTOS!$P$53,MOVIMENTOS!$P$54,IF(U180=MOVIMENTOS!$Q$53,MOVIMENTOS!$Q$54,IF(U180=MOVIMENTOS!$R$53,MOVIMENTOS!$R$54,IF(U180=MOVIMENTOS!$S$53,MOVIMENTOS!$S$54,IF(U180=MOVIMENTOS!$T$53,MOVIMENTOS!$T$54,0)))))))))))))))))))</f>
        <v>0</v>
      </c>
      <c r="V181" s="34">
        <f>IF(V180=MOVIMENTOS!$A$53,MOVIMENTOS!$A$54,IF(V180=MOVIMENTOS!$B$53,MOVIMENTOS!$B$54,IF(V180=MOVIMENTOS!$C$53,MOVIMENTOS!$C$54,IF(V180=MOVIMENTOS!$D$53,MOVIMENTOS!$D$54,IF(V180=MOVIMENTOS!$E$53,MOVIMENTOS!$E$54,IF(V180=MOVIMENTOS!$F$53,MOVIMENTOS!$F$54,IF(V180=MOVIMENTOS!$G$53,MOVIMENTOS!$G$54,IF(V180=MOVIMENTOS!$I$53,MOVIMENTOS!$I$54,IF(V180=MOVIMENTOS!$J$53,MOVIMENTOS!$J$54,IF(V180=MOVIMENTOS!$K$53,MOVIMENTOS!$K$54,IF(V180=MOVIMENTOS!$L$53,MOVIMENTOS!$L$54,IF(V180=MOVIMENTOS!$M$53,MOVIMENTOS!$M$54,IF(V180=MOVIMENTOS!$N$53,MOVIMENTOS!$N$54,IF(V180=MOVIMENTOS!$O$53,MOVIMENTOS!$O$54,IF(V180=MOVIMENTOS!$P$53,MOVIMENTOS!$P$54,IF(V180=MOVIMENTOS!$Q$53,MOVIMENTOS!$Q$54,IF(V180=MOVIMENTOS!$R$53,MOVIMENTOS!$R$54,IF(V180=MOVIMENTOS!$S$53,MOVIMENTOS!$S$54,IF(V180=MOVIMENTOS!$T$53,MOVIMENTOS!$T$54,0)))))))))))))))))))</f>
        <v>0</v>
      </c>
      <c r="W181" s="34">
        <f>IF(W180=MOVIMENTOS!$A$53,MOVIMENTOS!$A$54,IF(W180=MOVIMENTOS!$B$53,MOVIMENTOS!$B$54,IF(W180=MOVIMENTOS!$C$53,MOVIMENTOS!$C$54,IF(W180=MOVIMENTOS!$D$53,MOVIMENTOS!$D$54,IF(W180=MOVIMENTOS!$E$53,MOVIMENTOS!$E$54,IF(W180=MOVIMENTOS!$F$53,MOVIMENTOS!$F$54,IF(W180=MOVIMENTOS!$G$53,MOVIMENTOS!$G$54,IF(W180=MOVIMENTOS!$I$53,MOVIMENTOS!$I$54,IF(W180=MOVIMENTOS!$J$53,MOVIMENTOS!$J$54,IF(W180=MOVIMENTOS!$K$53,MOVIMENTOS!$K$54,IF(W180=MOVIMENTOS!$L$53,MOVIMENTOS!$L$54,IF(W180=MOVIMENTOS!$M$53,MOVIMENTOS!$M$54,IF(W180=MOVIMENTOS!$N$53,MOVIMENTOS!$N$54,IF(W180=MOVIMENTOS!$O$53,MOVIMENTOS!$O$54,IF(W180=MOVIMENTOS!$P$53,MOVIMENTOS!$P$54,IF(W180=MOVIMENTOS!$Q$53,MOVIMENTOS!$Q$54,IF(W180=MOVIMENTOS!$R$53,MOVIMENTOS!$R$54,IF(W180=MOVIMENTOS!$S$53,MOVIMENTOS!$S$54,IF(W180=MOVIMENTOS!$T$53,MOVIMENTOS!$T$54,0)))))))))))))))))))</f>
        <v>0</v>
      </c>
      <c r="X181" s="91">
        <f>IF(X180=MOVIMENTOS!$A$53,MOVIMENTOS!$A$54,IF(X180=MOVIMENTOS!$B$53,MOVIMENTOS!$B$54,IF(X180=MOVIMENTOS!$C$53,MOVIMENTOS!$C$54,IF(X180=MOVIMENTOS!$D$53,MOVIMENTOS!$D$54,IF(X180=MOVIMENTOS!$E$53,MOVIMENTOS!$E$54,IF(X180=MOVIMENTOS!$F$53,MOVIMENTOS!$F$54,IF(X180=MOVIMENTOS!$G$53,MOVIMENTOS!$G$54,IF(X180=MOVIMENTOS!$I$53,MOVIMENTOS!$I$54,IF(X180=MOVIMENTOS!$J$53,MOVIMENTOS!$J$54,IF(X180=MOVIMENTOS!$K$53,MOVIMENTOS!$K$54,IF(X180=MOVIMENTOS!$L$53,MOVIMENTOS!$L$54,IF(X180=MOVIMENTOS!$M$53,MOVIMENTOS!$M$54,IF(X180=MOVIMENTOS!$N$53,MOVIMENTOS!$N$54,IF(X180=MOVIMENTOS!$O$53,MOVIMENTOS!$O$54,IF(X180=MOVIMENTOS!$P$53,MOVIMENTOS!$P$54,IF(X180=MOVIMENTOS!$Q$53,MOVIMENTOS!$Q$54,IF(X180=MOVIMENTOS!$R$53,MOVIMENTOS!$R$54,IF(X180=MOVIMENTOS!$S$53,MOVIMENTOS!$S$54,IF(X180=MOVIMENTOS!$T$53,MOVIMENTOS!$T$54,0)))))))))))))))))))</f>
        <v>0</v>
      </c>
      <c r="Y181" s="71">
        <f t="shared" ref="Y181" si="538">P181+X181+SUM(F184:W184)</f>
        <v>0</v>
      </c>
      <c r="Z181" s="122"/>
      <c r="AA181" s="69"/>
      <c r="AB181" s="61"/>
      <c r="AC181" s="62">
        <f>IF(B179="HYBRID",HLOOKUP(H180,MOVIMENTOS!$A$38:$AQ$39,2,0),0)</f>
        <v>0</v>
      </c>
      <c r="AD181" s="62">
        <f>IF(B179="HYBRID",HLOOKUP(I180,MOVIMENTOS!$A$38:$AQ$39,2,0),0)</f>
        <v>0</v>
      </c>
      <c r="AE181" s="62">
        <f>IF(B179="HYBRID",HLOOKUP(J180,MOVIMENTOS!$A$38:$AQ$39,2,0),0)</f>
        <v>0</v>
      </c>
      <c r="AF181" s="62">
        <f>IF(B179="HYBRID",HLOOKUP(K180,MOVIMENTOS!$A$38:$AQ$39,2,0),0)</f>
        <v>0</v>
      </c>
      <c r="AG181" s="62">
        <f>IF(B179="HYBRID",HLOOKUP(L180,MOVIMENTOS!$A$38:$AQ$39,2,0),0)</f>
        <v>0</v>
      </c>
      <c r="AH181" s="62">
        <f>IF(B179="HYBRID",HLOOKUP(M180,MOVIMENTOS!$A$38:$AQ$39,2,0),0)</f>
        <v>0</v>
      </c>
      <c r="AI181" s="62">
        <f>IF(B179="HYBRID",HLOOKUP(N180,MOVIMENTOS!$A$38:$AQ$39,2,0),0)</f>
        <v>0</v>
      </c>
      <c r="AJ181" s="62">
        <f>IF(B179="HYBRID",HLOOKUP(O180,MOVIMENTOS!$A$38:$AQ$39,2,0),0)</f>
        <v>0</v>
      </c>
      <c r="AK181" s="63">
        <f>IF(B179="TRE",HLOOKUP(H180,MOVIMENTOS!$A$57:$K$60,VLOOKUP($C$4,MOVIMENTOS!$A$63:$B$65,2,0),TRUE),0)</f>
        <v>0</v>
      </c>
      <c r="AL181" s="63">
        <f>IF(B179="TRE",HLOOKUP(I180,MOVIMENTOS!$A$57:$K$60,VLOOKUP($C$4,MOVIMENTOS!$A$63:$B$65,2,0),TRUE),0)</f>
        <v>0</v>
      </c>
      <c r="AM181" s="63">
        <f>IF(B179="TRE",HLOOKUP(J180,MOVIMENTOS!$A$57:$K$60,VLOOKUP($C$4,MOVIMENTOS!$A$63:$B$65,2,0),TRUE),0)</f>
        <v>0</v>
      </c>
      <c r="AN181" s="63">
        <f>IF(B179="TRE",HLOOKUP(K180,MOVIMENTOS!$A$57:$K$60,VLOOKUP($C$4,MOVIMENTOS!$A$63:$B$65,2,0),TRUE),0)</f>
        <v>0</v>
      </c>
      <c r="AO181" s="63">
        <f>IF(B179="TRE",HLOOKUP(N180,MOVIMENTOS!$A$57:$K$60,VLOOKUP($C$4,MOVIMENTOS!$A$63:$B$65,2,0),TRUE),0)</f>
        <v>0</v>
      </c>
      <c r="AP181" s="63">
        <f>IF(B179="TRE",HLOOKUP(O180,MOVIMENTOS!$A$57:$K$60,VLOOKUP($C$4,MOVIMENTOS!$A$63:$B$65,2,0),TRUE),0)</f>
        <v>0</v>
      </c>
      <c r="AQ181" s="63">
        <f>IF(C179="TRE",HLOOKUP(Q180,MOVIMENTOS!$A$57:$K$60,VLOOKUP($C$4,MOVIMENTOS!$A$63:$B$65,2,0),TRUE),0)</f>
        <v>0</v>
      </c>
      <c r="AR181" s="63">
        <f>IF(D179="TRE",HLOOKUP(R180,MOVIMENTOS!$A$57:$K$60,VLOOKUP($C$4,MOVIMENTOS!$A$63:$B$65,2,0),TRUE),0)</f>
        <v>0</v>
      </c>
      <c r="AS181" s="72" t="s">
        <v>1592</v>
      </c>
      <c r="AT181" s="61"/>
      <c r="AU181" s="61"/>
      <c r="AV181" s="61"/>
      <c r="AW181" s="61"/>
      <c r="AX181" s="61"/>
      <c r="AY181" s="61"/>
      <c r="AZ181" s="61"/>
      <c r="BA181" s="61"/>
      <c r="BB181" s="61"/>
      <c r="BC181" s="61"/>
      <c r="BD181" s="61"/>
      <c r="BE181" s="43"/>
      <c r="BF181" s="43"/>
      <c r="BG181" s="43"/>
      <c r="BH181" s="43"/>
      <c r="BI181" s="43"/>
      <c r="BJ181" s="43"/>
      <c r="BK181" s="43"/>
      <c r="BL181" s="43"/>
      <c r="BM181" s="43"/>
      <c r="BN181" s="43"/>
      <c r="BO181" s="43"/>
      <c r="BP181" s="43"/>
      <c r="BQ181" s="43"/>
      <c r="BR181" s="43"/>
      <c r="BS181" s="43"/>
      <c r="BT181" s="43"/>
      <c r="BU181" s="43"/>
      <c r="BV181" s="43"/>
      <c r="BW181" s="43"/>
      <c r="BX181" s="43"/>
      <c r="BY181" s="43"/>
      <c r="BZ181" s="43"/>
      <c r="CA181" s="43"/>
      <c r="CB181" s="43"/>
      <c r="CC181" s="43"/>
      <c r="CD181" s="43"/>
      <c r="CE181" s="43"/>
      <c r="CF181" s="43"/>
      <c r="CG181" s="43"/>
      <c r="CH181" s="43"/>
      <c r="CI181" s="43"/>
      <c r="CJ181" s="43"/>
      <c r="CK181" s="43"/>
      <c r="CL181" s="43"/>
      <c r="CM181" s="43"/>
      <c r="CN181" s="43"/>
      <c r="CO181" s="43"/>
      <c r="CP181" s="43"/>
      <c r="CQ181" s="43"/>
      <c r="CR181" s="43"/>
      <c r="CS181" s="43"/>
      <c r="CT181" s="43"/>
      <c r="CU181" s="43"/>
      <c r="CV181" s="43"/>
      <c r="CW181" s="43"/>
      <c r="CX181" s="43"/>
      <c r="CY181" s="43"/>
      <c r="CZ181" s="43"/>
      <c r="DA181" s="43"/>
      <c r="DB181" s="43"/>
      <c r="DC181" s="43"/>
      <c r="DD181" s="43"/>
      <c r="DE181" s="43"/>
      <c r="DF181" s="43"/>
      <c r="DG181" s="43"/>
      <c r="DH181" s="43"/>
      <c r="DI181" s="43"/>
      <c r="DJ181" s="43"/>
      <c r="DK181" s="43"/>
      <c r="DL181" s="43"/>
      <c r="DM181" s="43"/>
      <c r="DN181" s="43"/>
      <c r="DO181" s="43"/>
      <c r="DP181" s="43"/>
      <c r="DQ181" s="43"/>
      <c r="DR181" s="43"/>
      <c r="DS181" s="43"/>
      <c r="DT181" s="43"/>
      <c r="DU181" s="43"/>
      <c r="DV181" s="43"/>
      <c r="DW181" s="43"/>
      <c r="DX181" s="43"/>
      <c r="DY181" s="43"/>
      <c r="DZ181" s="43"/>
      <c r="EA181" s="43"/>
      <c r="EB181" s="43"/>
      <c r="EC181" s="43"/>
      <c r="ED181" s="43"/>
      <c r="EE181" s="43"/>
      <c r="EF181" s="43"/>
      <c r="EG181" s="43"/>
      <c r="EH181" s="43"/>
      <c r="EI181" s="43"/>
      <c r="EJ181" s="43"/>
    </row>
    <row r="182" spans="1:140" s="44" customFormat="1" ht="21" customHeight="1" x14ac:dyDescent="0.25">
      <c r="A182" s="144"/>
      <c r="B182" s="147"/>
      <c r="C182" s="43" t="str">
        <f t="shared" ref="C182:C214" si="539">IF($C$4="Duet","Faturização",IF($C$4="Duet Mix","Faturização",IF($C$4="team","Faturização",IF($C$4="Combi","Faturização",""))))</f>
        <v/>
      </c>
      <c r="D182" s="97"/>
      <c r="E182" s="58" t="str">
        <f t="shared" ref="E182" si="540">IF(AND(C182="Faturização",B179="Hybrid"),"Faturização","")</f>
        <v/>
      </c>
      <c r="F182" s="149" t="s">
        <v>1617</v>
      </c>
      <c r="G182" s="150"/>
      <c r="H182" s="74"/>
      <c r="I182" s="75"/>
      <c r="J182" s="75"/>
      <c r="K182" s="75"/>
      <c r="L182" s="75"/>
      <c r="M182" s="75"/>
      <c r="N182" s="75"/>
      <c r="O182" s="76"/>
      <c r="P182" s="61">
        <f t="shared" ref="P182" si="541">(H181*H182)+(I181*I182)+(J181*J182)+(K181*K182)+(L181*L182)+(M181*M182)+(N181*N182)+(O181*O182)</f>
        <v>0</v>
      </c>
      <c r="Q182" s="61"/>
      <c r="R182" s="43"/>
      <c r="S182" s="43"/>
      <c r="T182" s="43"/>
      <c r="U182" s="43"/>
      <c r="V182" s="43"/>
      <c r="W182" s="43"/>
      <c r="X182" s="70">
        <f t="shared" ref="X182" si="542">(R181*R182)+(S181*S182)+(T181*T182)+(U181*U182)+(V181*V182)+(W181*W182)</f>
        <v>0</v>
      </c>
      <c r="Y182" s="70">
        <f t="shared" ref="Y182" si="543">F181+G181+P182+X182+SUM(F185:W185)</f>
        <v>0</v>
      </c>
      <c r="Z182" s="122"/>
      <c r="AA182" s="61"/>
      <c r="AB182" s="61"/>
      <c r="AC182" s="62"/>
      <c r="AD182" s="62"/>
      <c r="AE182" s="62"/>
      <c r="AF182" s="62"/>
      <c r="AG182" s="62"/>
      <c r="AH182" s="62"/>
      <c r="AI182" s="62"/>
      <c r="AJ182" s="62"/>
      <c r="AK182" s="63"/>
      <c r="AL182" s="63"/>
      <c r="AM182" s="63"/>
      <c r="AN182" s="63"/>
      <c r="AO182" s="63"/>
      <c r="AP182" s="63"/>
      <c r="AQ182" s="63"/>
      <c r="AR182" s="63"/>
      <c r="AS182" s="70" t="s">
        <v>1593</v>
      </c>
      <c r="AT182" s="61"/>
      <c r="AU182" s="61"/>
      <c r="AV182" s="61"/>
      <c r="AW182" s="61"/>
      <c r="AX182" s="61"/>
      <c r="AY182" s="61"/>
      <c r="AZ182" s="61"/>
      <c r="BA182" s="61"/>
      <c r="BB182" s="61"/>
      <c r="BC182" s="61"/>
      <c r="BD182" s="61"/>
      <c r="BE182" s="43"/>
      <c r="BF182" s="43"/>
      <c r="BG182" s="43"/>
      <c r="BH182" s="43"/>
      <c r="BI182" s="43"/>
      <c r="BJ182" s="43"/>
      <c r="BK182" s="43"/>
      <c r="BL182" s="43"/>
      <c r="BM182" s="43"/>
      <c r="BN182" s="43"/>
      <c r="BO182" s="43"/>
      <c r="BP182" s="43"/>
      <c r="BQ182" s="43"/>
      <c r="BR182" s="43"/>
      <c r="BS182" s="43"/>
      <c r="BT182" s="43"/>
      <c r="BU182" s="43"/>
      <c r="BV182" s="43"/>
      <c r="BW182" s="43"/>
      <c r="BX182" s="43"/>
      <c r="BY182" s="43"/>
      <c r="BZ182" s="43"/>
      <c r="CA182" s="43"/>
      <c r="CB182" s="43"/>
      <c r="CC182" s="43"/>
      <c r="CD182" s="43"/>
      <c r="CE182" s="43"/>
      <c r="CF182" s="43"/>
      <c r="CG182" s="43"/>
      <c r="CH182" s="43"/>
      <c r="CI182" s="43"/>
      <c r="CJ182" s="43"/>
      <c r="CK182" s="43"/>
      <c r="CL182" s="43"/>
      <c r="CM182" s="43"/>
      <c r="CN182" s="43"/>
      <c r="CO182" s="43"/>
      <c r="CP182" s="43"/>
      <c r="CQ182" s="43"/>
      <c r="CR182" s="43"/>
      <c r="CS182" s="43"/>
      <c r="CT182" s="43"/>
      <c r="CU182" s="43"/>
      <c r="CV182" s="43"/>
      <c r="CW182" s="43"/>
      <c r="CX182" s="43"/>
      <c r="CY182" s="43"/>
      <c r="CZ182" s="43"/>
      <c r="DA182" s="43"/>
      <c r="DB182" s="43"/>
      <c r="DC182" s="43"/>
      <c r="DD182" s="43"/>
      <c r="DE182" s="43"/>
      <c r="DF182" s="43"/>
      <c r="DG182" s="43"/>
      <c r="DH182" s="43"/>
      <c r="DI182" s="43"/>
      <c r="DJ182" s="43"/>
      <c r="DK182" s="43"/>
      <c r="DL182" s="43"/>
      <c r="DM182" s="43"/>
      <c r="DN182" s="43"/>
      <c r="DO182" s="43"/>
      <c r="DP182" s="43"/>
      <c r="DQ182" s="43"/>
      <c r="DR182" s="43"/>
      <c r="DS182" s="43"/>
      <c r="DT182" s="43"/>
      <c r="DU182" s="43"/>
      <c r="DV182" s="43"/>
      <c r="DW182" s="43"/>
      <c r="DX182" s="43"/>
      <c r="DY182" s="43"/>
      <c r="DZ182" s="43"/>
      <c r="EA182" s="43"/>
      <c r="EB182" s="43"/>
      <c r="EC182" s="43"/>
      <c r="ED182" s="43"/>
      <c r="EE182" s="43"/>
      <c r="EF182" s="43"/>
      <c r="EG182" s="43"/>
      <c r="EH182" s="43"/>
      <c r="EI182" s="43"/>
      <c r="EJ182" s="43"/>
    </row>
    <row r="183" spans="1:140" s="44" customFormat="1" ht="12" customHeight="1" x14ac:dyDescent="0.25">
      <c r="A183" s="144"/>
      <c r="B183" s="147"/>
      <c r="C183" s="87" t="str">
        <f t="shared" ref="C183" si="544">IF(AND($B179="ACROB",$C$4="EQUIPA"),"ACROB_B",IF(AND($B179="ACROB",$C$4="combinado"),"ACROB_B",""))</f>
        <v/>
      </c>
      <c r="D183" s="97"/>
      <c r="E183" s="54" t="s">
        <v>66</v>
      </c>
      <c r="F183" s="85"/>
      <c r="G183" s="86" t="str">
        <f t="shared" ref="G183:G214" si="545">IF(C184="ACROB_C","ACRO-PAIR","")</f>
        <v/>
      </c>
      <c r="H183" s="78"/>
      <c r="I183" s="49"/>
      <c r="J183" s="49"/>
      <c r="K183" s="49"/>
      <c r="L183" s="49"/>
      <c r="M183" s="49"/>
      <c r="N183" s="49"/>
      <c r="O183" s="79"/>
      <c r="P183" s="49"/>
      <c r="Q183" s="49"/>
      <c r="R183" s="80"/>
      <c r="S183" s="80"/>
      <c r="T183" s="80"/>
      <c r="U183" s="80"/>
      <c r="V183" s="80"/>
      <c r="W183" s="77"/>
      <c r="X183" s="49"/>
      <c r="Y183" s="49"/>
      <c r="Z183" s="122"/>
      <c r="AA183" s="61"/>
      <c r="AB183" s="61"/>
      <c r="AC183" s="61"/>
      <c r="AD183" s="61"/>
      <c r="AE183" s="61"/>
      <c r="AF183" s="61"/>
      <c r="AG183" s="61"/>
      <c r="AH183" s="61"/>
      <c r="AI183" s="61"/>
      <c r="AJ183" s="61"/>
      <c r="AK183" s="61"/>
      <c r="AL183" s="61"/>
      <c r="AM183" s="61"/>
      <c r="AN183" s="61"/>
      <c r="AO183" s="61"/>
      <c r="AP183" s="61"/>
      <c r="AQ183" s="61"/>
      <c r="AR183" s="61"/>
      <c r="AS183" s="61"/>
      <c r="AT183" s="61"/>
      <c r="AU183" s="61"/>
      <c r="AV183" s="61"/>
      <c r="AW183" s="61"/>
      <c r="AX183" s="61"/>
      <c r="AY183" s="61"/>
      <c r="AZ183" s="61"/>
      <c r="BA183" s="61"/>
      <c r="BB183" s="61"/>
      <c r="BC183" s="61"/>
      <c r="BD183" s="61"/>
      <c r="BE183" s="43"/>
      <c r="BF183" s="43"/>
      <c r="BG183" s="43"/>
      <c r="BH183" s="43"/>
      <c r="BI183" s="43"/>
      <c r="BJ183" s="43"/>
      <c r="BK183" s="43"/>
      <c r="BL183" s="43"/>
      <c r="BM183" s="43"/>
      <c r="BN183" s="43"/>
      <c r="BO183" s="43"/>
      <c r="BP183" s="43"/>
      <c r="BQ183" s="43"/>
      <c r="BR183" s="43"/>
      <c r="BS183" s="43"/>
      <c r="BT183" s="43"/>
      <c r="BU183" s="43"/>
      <c r="BV183" s="43"/>
      <c r="BW183" s="43"/>
      <c r="BX183" s="43"/>
      <c r="BY183" s="43"/>
      <c r="BZ183" s="43"/>
      <c r="CA183" s="43"/>
      <c r="CB183" s="43"/>
      <c r="CC183" s="43"/>
      <c r="CD183" s="43"/>
      <c r="CE183" s="43"/>
      <c r="CF183" s="43"/>
      <c r="CG183" s="43"/>
      <c r="CH183" s="43"/>
      <c r="CI183" s="43"/>
      <c r="CJ183" s="43"/>
      <c r="CK183" s="43"/>
      <c r="CL183" s="43"/>
      <c r="CM183" s="43"/>
      <c r="CN183" s="43"/>
      <c r="CO183" s="43"/>
      <c r="CP183" s="43"/>
      <c r="CQ183" s="43"/>
      <c r="CR183" s="43"/>
      <c r="CS183" s="43"/>
      <c r="CT183" s="43"/>
      <c r="CU183" s="43"/>
      <c r="CV183" s="43"/>
      <c r="CW183" s="43"/>
      <c r="CX183" s="43"/>
      <c r="CY183" s="43"/>
      <c r="CZ183" s="43"/>
      <c r="DA183" s="43"/>
      <c r="DB183" s="43"/>
      <c r="DC183" s="43"/>
      <c r="DD183" s="43"/>
      <c r="DE183" s="43"/>
      <c r="DF183" s="43"/>
      <c r="DG183" s="43"/>
      <c r="DH183" s="43"/>
      <c r="DI183" s="43"/>
      <c r="DJ183" s="43"/>
      <c r="DK183" s="43"/>
      <c r="DL183" s="43"/>
      <c r="DM183" s="43"/>
      <c r="DN183" s="43"/>
      <c r="DO183" s="43"/>
      <c r="DP183" s="43"/>
      <c r="DQ183" s="43"/>
      <c r="DR183" s="43"/>
      <c r="DS183" s="43"/>
      <c r="DT183" s="43"/>
      <c r="DU183" s="43"/>
      <c r="DV183" s="43"/>
      <c r="DW183" s="43"/>
      <c r="DX183" s="43"/>
      <c r="DY183" s="43"/>
      <c r="DZ183" s="43"/>
      <c r="EA183" s="43"/>
      <c r="EB183" s="43"/>
      <c r="EC183" s="43"/>
      <c r="ED183" s="43"/>
      <c r="EE183" s="43"/>
      <c r="EF183" s="43"/>
      <c r="EG183" s="43"/>
      <c r="EH183" s="43"/>
      <c r="EI183" s="43"/>
      <c r="EJ183" s="43"/>
    </row>
    <row r="184" spans="1:140" s="44" customFormat="1" ht="12" customHeight="1" thickBot="1" x14ac:dyDescent="0.3">
      <c r="A184" s="145"/>
      <c r="B184" s="148"/>
      <c r="C184" s="88" t="str">
        <f t="shared" ref="C184" si="546">IF(AND(B179="ACROB",$C$5="DUETO"),"ACROB_C","")</f>
        <v/>
      </c>
      <c r="D184" s="98"/>
      <c r="E184" s="55" t="s">
        <v>1170</v>
      </c>
      <c r="F184" s="81"/>
      <c r="G184" s="82"/>
      <c r="H184" s="83"/>
      <c r="I184" s="50"/>
      <c r="J184" s="50"/>
      <c r="K184" s="50"/>
      <c r="L184" s="50"/>
      <c r="M184" s="50"/>
      <c r="N184" s="50"/>
      <c r="O184" s="84"/>
      <c r="P184" s="49"/>
      <c r="Q184" s="49"/>
      <c r="R184" s="50"/>
      <c r="S184" s="50"/>
      <c r="T184" s="50"/>
      <c r="U184" s="50"/>
      <c r="V184" s="50"/>
      <c r="W184" s="84"/>
      <c r="X184" s="50"/>
      <c r="Y184" s="50"/>
      <c r="Z184" s="123"/>
      <c r="AA184" s="61"/>
      <c r="AB184" s="61"/>
      <c r="AC184" s="61"/>
      <c r="AD184" s="61"/>
      <c r="AE184" s="61"/>
      <c r="AF184" s="61"/>
      <c r="AG184" s="61"/>
      <c r="AH184" s="61"/>
      <c r="AI184" s="61"/>
      <c r="AJ184" s="61"/>
      <c r="AK184" s="61"/>
      <c r="AL184" s="61"/>
      <c r="AM184" s="61"/>
      <c r="AN184" s="61"/>
      <c r="AO184" s="61"/>
      <c r="AP184" s="61"/>
      <c r="AQ184" s="61"/>
      <c r="AR184" s="61"/>
      <c r="AS184" s="61"/>
      <c r="AT184" s="61"/>
      <c r="AU184" s="61"/>
      <c r="AV184" s="61"/>
      <c r="AW184" s="61"/>
      <c r="AX184" s="61"/>
      <c r="AY184" s="61"/>
      <c r="AZ184" s="61"/>
      <c r="BA184" s="61"/>
      <c r="BB184" s="61"/>
      <c r="BC184" s="61"/>
      <c r="BD184" s="61"/>
      <c r="BE184" s="43"/>
      <c r="BF184" s="43"/>
      <c r="BG184" s="43"/>
      <c r="BH184" s="43"/>
      <c r="BI184" s="43"/>
      <c r="BJ184" s="43"/>
      <c r="BK184" s="43"/>
      <c r="BL184" s="43"/>
      <c r="BM184" s="43"/>
      <c r="BN184" s="43"/>
      <c r="BO184" s="43"/>
      <c r="BP184" s="43"/>
      <c r="BQ184" s="43"/>
      <c r="BR184" s="43"/>
      <c r="BS184" s="43"/>
      <c r="BT184" s="43"/>
      <c r="BU184" s="43"/>
      <c r="BV184" s="43"/>
      <c r="BW184" s="43"/>
      <c r="BX184" s="43"/>
      <c r="BY184" s="43"/>
      <c r="BZ184" s="43"/>
      <c r="CA184" s="43"/>
      <c r="CB184" s="43"/>
      <c r="CC184" s="43"/>
      <c r="CD184" s="43"/>
      <c r="CE184" s="43"/>
      <c r="CF184" s="43"/>
      <c r="CG184" s="43"/>
      <c r="CH184" s="43"/>
      <c r="CI184" s="43"/>
      <c r="CJ184" s="43"/>
      <c r="CK184" s="43"/>
      <c r="CL184" s="43"/>
      <c r="CM184" s="43"/>
      <c r="CN184" s="43"/>
      <c r="CO184" s="43"/>
      <c r="CP184" s="43"/>
      <c r="CQ184" s="43"/>
      <c r="CR184" s="43"/>
      <c r="CS184" s="43"/>
      <c r="CT184" s="43"/>
      <c r="CU184" s="43"/>
      <c r="CV184" s="43"/>
      <c r="CW184" s="43"/>
      <c r="CX184" s="43"/>
      <c r="CY184" s="43"/>
      <c r="CZ184" s="43"/>
      <c r="DA184" s="43"/>
      <c r="DB184" s="43"/>
      <c r="DC184" s="43"/>
      <c r="DD184" s="43"/>
      <c r="DE184" s="43"/>
      <c r="DF184" s="43"/>
      <c r="DG184" s="43"/>
      <c r="DH184" s="43"/>
      <c r="DI184" s="43"/>
      <c r="DJ184" s="43"/>
      <c r="DK184" s="43"/>
      <c r="DL184" s="43"/>
      <c r="DM184" s="43"/>
      <c r="DN184" s="43"/>
      <c r="DO184" s="43"/>
      <c r="DP184" s="43"/>
      <c r="DQ184" s="43"/>
      <c r="DR184" s="43"/>
      <c r="DS184" s="43"/>
      <c r="DT184" s="43"/>
      <c r="DU184" s="43"/>
      <c r="DV184" s="43"/>
      <c r="DW184" s="43"/>
      <c r="DX184" s="43"/>
      <c r="DY184" s="43"/>
      <c r="DZ184" s="43"/>
      <c r="EA184" s="43"/>
      <c r="EB184" s="43"/>
      <c r="EC184" s="43"/>
      <c r="ED184" s="43"/>
      <c r="EE184" s="43"/>
      <c r="EF184" s="43"/>
      <c r="EG184" s="43"/>
      <c r="EH184" s="43"/>
      <c r="EI184" s="43"/>
      <c r="EJ184" s="43"/>
    </row>
    <row r="185" spans="1:140" s="44" customFormat="1" ht="12" customHeight="1" x14ac:dyDescent="0.25">
      <c r="A185" s="143"/>
      <c r="B185" s="146"/>
      <c r="C185" s="141" t="str">
        <f>IF(B185="HYBRID",MOVIMENTOS!$A$8,IF(B185="ACROB",MOVIMENTOS!$E$8,""))</f>
        <v/>
      </c>
      <c r="D185" s="96"/>
      <c r="E185" s="156" t="s">
        <v>1642</v>
      </c>
      <c r="F185" s="158" t="str">
        <f t="shared" ref="F185:F214" si="547">IF(B185="HYBRID",0.5,IF(B185="TRE",0,""))</f>
        <v/>
      </c>
      <c r="G185" s="159"/>
      <c r="H185" s="39"/>
      <c r="I185" s="41"/>
      <c r="J185" s="41"/>
      <c r="K185" s="41"/>
      <c r="L185" s="41"/>
      <c r="M185" s="41"/>
      <c r="N185" s="41"/>
      <c r="O185" s="40"/>
      <c r="P185" s="68"/>
      <c r="Q185" s="103" t="str">
        <f>IF(B185="HYBRID",MOVIMENTOS!$G$8,"")</f>
        <v/>
      </c>
      <c r="R185" s="42"/>
      <c r="S185" s="41"/>
      <c r="T185" s="41"/>
      <c r="U185" s="41"/>
      <c r="V185" s="41"/>
      <c r="W185" s="40"/>
      <c r="X185" s="68"/>
      <c r="Y185" s="68"/>
      <c r="Z185" s="121">
        <f t="shared" ref="Z185" si="548">IF(E188="Faturização",Y188,IF(E188="",Y187,0))</f>
        <v>0</v>
      </c>
      <c r="AA185" s="61"/>
      <c r="AB185" s="61"/>
      <c r="AC185" s="61"/>
      <c r="AD185" s="61"/>
      <c r="AE185" s="61"/>
      <c r="AF185" s="61"/>
      <c r="AG185" s="61"/>
      <c r="AH185" s="61"/>
      <c r="AI185" s="61"/>
      <c r="AJ185" s="61"/>
      <c r="AK185" s="61"/>
      <c r="AL185" s="61"/>
      <c r="AM185" s="61"/>
      <c r="AN185" s="61"/>
      <c r="AO185" s="61"/>
      <c r="AP185" s="61"/>
      <c r="AQ185" s="61"/>
      <c r="AR185" s="61"/>
      <c r="AS185" s="61"/>
      <c r="AT185" s="61"/>
      <c r="AU185" s="61"/>
      <c r="AV185" s="61"/>
      <c r="AW185" s="61"/>
      <c r="AX185" s="61"/>
      <c r="AY185" s="61"/>
      <c r="AZ185" s="61"/>
      <c r="BA185" s="61"/>
      <c r="BB185" s="61"/>
      <c r="BC185" s="61"/>
      <c r="BD185" s="61"/>
      <c r="BE185" s="43"/>
      <c r="BF185" s="43"/>
      <c r="BG185" s="43"/>
      <c r="BH185" s="43"/>
      <c r="BI185" s="43"/>
      <c r="BJ185" s="43"/>
      <c r="BK185" s="43"/>
      <c r="BL185" s="43"/>
      <c r="BM185" s="43"/>
      <c r="BN185" s="43"/>
      <c r="BO185" s="43"/>
      <c r="BP185" s="43"/>
      <c r="BQ185" s="43"/>
      <c r="BR185" s="43"/>
      <c r="BS185" s="43"/>
      <c r="BT185" s="43"/>
      <c r="BU185" s="43"/>
      <c r="BV185" s="43"/>
      <c r="BW185" s="43"/>
      <c r="BX185" s="43"/>
      <c r="BY185" s="43"/>
      <c r="BZ185" s="43"/>
      <c r="CA185" s="43"/>
      <c r="CB185" s="43"/>
      <c r="CC185" s="43"/>
      <c r="CD185" s="43"/>
      <c r="CE185" s="43"/>
      <c r="CF185" s="43"/>
      <c r="CG185" s="43"/>
      <c r="CH185" s="43"/>
      <c r="CI185" s="43"/>
      <c r="CJ185" s="43"/>
      <c r="CK185" s="43"/>
      <c r="CL185" s="43"/>
      <c r="CM185" s="43"/>
      <c r="CN185" s="43"/>
      <c r="CO185" s="43"/>
      <c r="CP185" s="43"/>
      <c r="CQ185" s="43"/>
      <c r="CR185" s="43"/>
      <c r="CS185" s="43"/>
      <c r="CT185" s="43"/>
      <c r="CU185" s="43"/>
      <c r="CV185" s="43"/>
      <c r="CW185" s="43"/>
      <c r="CX185" s="43"/>
      <c r="CY185" s="43"/>
      <c r="CZ185" s="43"/>
      <c r="DA185" s="43"/>
      <c r="DB185" s="43"/>
      <c r="DC185" s="43"/>
      <c r="DD185" s="43"/>
      <c r="DE185" s="43"/>
      <c r="DF185" s="43"/>
      <c r="DG185" s="43"/>
      <c r="DH185" s="43"/>
      <c r="DI185" s="43"/>
      <c r="DJ185" s="43"/>
      <c r="DK185" s="43"/>
      <c r="DL185" s="43"/>
      <c r="DM185" s="43"/>
      <c r="DN185" s="43"/>
      <c r="DO185" s="43"/>
      <c r="DP185" s="43"/>
      <c r="DQ185" s="43"/>
      <c r="DR185" s="43"/>
      <c r="DS185" s="43"/>
      <c r="DT185" s="43"/>
      <c r="DU185" s="43"/>
      <c r="DV185" s="43"/>
      <c r="DW185" s="43"/>
      <c r="DX185" s="43"/>
      <c r="DY185" s="43"/>
      <c r="DZ185" s="43"/>
      <c r="EA185" s="43"/>
      <c r="EB185" s="43"/>
      <c r="EC185" s="43"/>
      <c r="ED185" s="43"/>
      <c r="EE185" s="43"/>
      <c r="EF185" s="43"/>
      <c r="EG185" s="43"/>
      <c r="EH185" s="43"/>
      <c r="EI185" s="43"/>
      <c r="EJ185" s="43"/>
    </row>
    <row r="186" spans="1:140" s="44" customFormat="1" ht="12" customHeight="1" x14ac:dyDescent="0.25">
      <c r="A186" s="144"/>
      <c r="B186" s="147"/>
      <c r="C186" s="142"/>
      <c r="D186" s="97"/>
      <c r="E186" s="157"/>
      <c r="F186" s="160"/>
      <c r="G186" s="161"/>
      <c r="H186" s="45"/>
      <c r="I186" s="47"/>
      <c r="J186" s="47"/>
      <c r="K186" s="47"/>
      <c r="L186" s="47"/>
      <c r="M186" s="47"/>
      <c r="N186" s="47"/>
      <c r="O186" s="46"/>
      <c r="P186" s="34"/>
      <c r="Q186" s="104"/>
      <c r="R186" s="47"/>
      <c r="S186" s="47"/>
      <c r="T186" s="47"/>
      <c r="U186" s="47"/>
      <c r="V186" s="47"/>
      <c r="W186" s="47"/>
      <c r="X186" s="61"/>
      <c r="Y186" s="61"/>
      <c r="Z186" s="122"/>
      <c r="AA186" s="61"/>
      <c r="AB186" s="61"/>
      <c r="AC186" s="61"/>
      <c r="AD186" s="61"/>
      <c r="AE186" s="61"/>
      <c r="AF186" s="61"/>
      <c r="AG186" s="61"/>
      <c r="AH186" s="61"/>
      <c r="AI186" s="61"/>
      <c r="AJ186" s="61"/>
      <c r="AK186" s="61"/>
      <c r="AL186" s="61"/>
      <c r="AM186" s="61"/>
      <c r="AN186" s="61"/>
      <c r="AO186" s="61"/>
      <c r="AP186" s="61"/>
      <c r="AQ186" s="61"/>
      <c r="AR186" s="61"/>
      <c r="AS186" s="61"/>
      <c r="AT186" s="61"/>
      <c r="AU186" s="61"/>
      <c r="AV186" s="61"/>
      <c r="AW186" s="61"/>
      <c r="AX186" s="61"/>
      <c r="AY186" s="61"/>
      <c r="AZ186" s="61"/>
      <c r="BA186" s="61"/>
      <c r="BB186" s="61"/>
      <c r="BC186" s="61"/>
      <c r="BD186" s="61"/>
      <c r="BE186" s="43"/>
      <c r="BF186" s="43"/>
      <c r="BG186" s="43"/>
      <c r="BH186" s="43"/>
      <c r="BI186" s="43"/>
      <c r="BJ186" s="43"/>
      <c r="BK186" s="43"/>
      <c r="BL186" s="43"/>
      <c r="BM186" s="43"/>
      <c r="BN186" s="43"/>
      <c r="BO186" s="43"/>
      <c r="BP186" s="43"/>
      <c r="BQ186" s="43"/>
      <c r="BR186" s="43"/>
      <c r="BS186" s="43"/>
      <c r="BT186" s="43"/>
      <c r="BU186" s="43"/>
      <c r="BV186" s="43"/>
      <c r="BW186" s="43"/>
      <c r="BX186" s="43"/>
      <c r="BY186" s="43"/>
      <c r="BZ186" s="43"/>
      <c r="CA186" s="43"/>
      <c r="CB186" s="43"/>
      <c r="CC186" s="43"/>
      <c r="CD186" s="43"/>
      <c r="CE186" s="43"/>
      <c r="CF186" s="43"/>
      <c r="CG186" s="43"/>
      <c r="CH186" s="43"/>
      <c r="CI186" s="43"/>
      <c r="CJ186" s="43"/>
      <c r="CK186" s="43"/>
      <c r="CL186" s="43"/>
      <c r="CM186" s="43"/>
      <c r="CN186" s="43"/>
      <c r="CO186" s="43"/>
      <c r="CP186" s="43"/>
      <c r="CQ186" s="43"/>
      <c r="CR186" s="43"/>
      <c r="CS186" s="43"/>
      <c r="CT186" s="43"/>
      <c r="CU186" s="43"/>
      <c r="CV186" s="43"/>
      <c r="CW186" s="43"/>
      <c r="CX186" s="43"/>
      <c r="CY186" s="43"/>
      <c r="CZ186" s="43"/>
      <c r="DA186" s="43"/>
      <c r="DB186" s="43"/>
      <c r="DC186" s="43"/>
      <c r="DD186" s="43"/>
      <c r="DE186" s="43"/>
      <c r="DF186" s="43"/>
      <c r="DG186" s="43"/>
      <c r="DH186" s="43"/>
      <c r="DI186" s="43"/>
      <c r="DJ186" s="43"/>
      <c r="DK186" s="43"/>
      <c r="DL186" s="43"/>
      <c r="DM186" s="43"/>
      <c r="DN186" s="43"/>
      <c r="DO186" s="43"/>
      <c r="DP186" s="43"/>
      <c r="DQ186" s="43"/>
      <c r="DR186" s="43"/>
      <c r="DS186" s="43"/>
      <c r="DT186" s="43"/>
      <c r="DU186" s="43"/>
      <c r="DV186" s="43"/>
      <c r="DW186" s="43"/>
      <c r="DX186" s="43"/>
      <c r="DY186" s="43"/>
      <c r="DZ186" s="43"/>
      <c r="EA186" s="43"/>
      <c r="EB186" s="43"/>
      <c r="EC186" s="43"/>
      <c r="ED186" s="43"/>
      <c r="EE186" s="43"/>
      <c r="EF186" s="43"/>
      <c r="EG186" s="43"/>
      <c r="EH186" s="43"/>
      <c r="EI186" s="43"/>
      <c r="EJ186" s="43"/>
    </row>
    <row r="187" spans="1:140" s="44" customFormat="1" ht="12" customHeight="1" x14ac:dyDescent="0.3">
      <c r="A187" s="144"/>
      <c r="B187" s="147"/>
      <c r="C187" s="48" t="str">
        <f>IF(B185="HYBRID",MOVIMENTOS!$P$8,"")</f>
        <v/>
      </c>
      <c r="D187" s="97"/>
      <c r="E187" s="58" t="s">
        <v>1170</v>
      </c>
      <c r="F187" s="32"/>
      <c r="G187" s="33"/>
      <c r="H187" s="58">
        <f t="shared" ref="H187:H214" si="549">IF(OR(IFERROR(AC187,TRUE)=TRUE,IFERROR(AK187,TRUE)=TRUE)=TRUE,0,IF(AC187=0,AK187,AC187))</f>
        <v>0</v>
      </c>
      <c r="I187" s="58">
        <f t="shared" ref="I187:I214" si="550">IF(OR(IFERROR(AD187,TRUE)=TRUE,IFERROR(AL187,TRUE)=TRUE)=TRUE,0,IF(AD187=0,AL187,AD187))</f>
        <v>0</v>
      </c>
      <c r="J187" s="58">
        <f t="shared" ref="J187:J214" si="551">IF(OR(IFERROR(AE187,TRUE)=TRUE,IFERROR(AM187,TRUE)=TRUE)=TRUE,0,IF(AE187=0,AM187,AE187))</f>
        <v>0</v>
      </c>
      <c r="K187" s="58">
        <f t="shared" ref="K187:K214" si="552">IF(OR(IFERROR(AF187,TRUE)=TRUE,IFERROR(AN187,TRUE)=TRUE)=TRUE,0,IF(AF187=0,AN187,AF187))</f>
        <v>0</v>
      </c>
      <c r="L187" s="58">
        <f t="shared" ref="L187:L214" si="553">IF(OR(IFERROR(AG187,TRUE)=TRUE,IFERROR(AO187,TRUE)=TRUE)=TRUE,0,IF(AG187=0,AO187,AG187))</f>
        <v>0</v>
      </c>
      <c r="M187" s="58">
        <f t="shared" ref="M187:M214" si="554">IF(OR(IFERROR(AH187,TRUE)=TRUE,IFERROR(AP187,TRUE)=TRUE)=TRUE,0,IF(AH187=0,AP187,AH187))</f>
        <v>0</v>
      </c>
      <c r="N187" s="58">
        <f t="shared" ref="N187:N214" si="555">IF(OR(IFERROR(AI187,TRUE)=TRUE,IFERROR(AQ187,TRUE)=TRUE)=TRUE,0,IF(AI187=0,AQ187,AI187))</f>
        <v>0</v>
      </c>
      <c r="O187" s="58">
        <f t="shared" ref="O187:O214" si="556">IF(OR(IFERROR(AJ187,TRUE)=TRUE,IFERROR(AR187,TRUE)=TRUE)=TRUE,0,IF(AJ187=0,AR187,AJ187))</f>
        <v>0</v>
      </c>
      <c r="P187" s="34">
        <f t="shared" ref="P187" si="557">SUM(H187:O187)</f>
        <v>0</v>
      </c>
      <c r="Q187" s="34" t="str">
        <f t="shared" ref="Q187:Q214" si="558">C187</f>
        <v/>
      </c>
      <c r="R187" s="34">
        <f>IF(R186=MOVIMENTOS!$A$53,MOVIMENTOS!$A$54,IF(R186=MOVIMENTOS!$B$53,MOVIMENTOS!$B$54,IF(R186=MOVIMENTOS!$C$53,MOVIMENTOS!$C$54,IF(R186=MOVIMENTOS!$D$53,MOVIMENTOS!$D$54,IF(R186=MOVIMENTOS!$E$53,MOVIMENTOS!$E$54,IF(R186=MOVIMENTOS!$F$53,MOVIMENTOS!$F$54,IF(R186=MOVIMENTOS!$G$53,MOVIMENTOS!$G$54,IF(R186=MOVIMENTOS!$I$53,MOVIMENTOS!$I$54,IF(R186=MOVIMENTOS!$J$53,MOVIMENTOS!$J$54,IF(R186=MOVIMENTOS!$K$53,MOVIMENTOS!$K$54,IF(R186=MOVIMENTOS!$L$53,MOVIMENTOS!$L$54,IF(R186=MOVIMENTOS!$M$53,MOVIMENTOS!$M$54,IF(R186=MOVIMENTOS!$N$53,MOVIMENTOS!$N$54,IF(R186=MOVIMENTOS!$O$53,MOVIMENTOS!$O$54,IF(R186=MOVIMENTOS!$P$53,MOVIMENTOS!$P$54,IF(R186=MOVIMENTOS!$Q$53,MOVIMENTOS!$Q$54,IF(R186=MOVIMENTOS!$R$53,MOVIMENTOS!$R$54,IF(R186=MOVIMENTOS!$S$53,MOVIMENTOS!$S$54,IF(R186=MOVIMENTOS!$T$53,MOVIMENTOS!$T$54,0)))))))))))))))))))</f>
        <v>0</v>
      </c>
      <c r="S187" s="34">
        <f>IF(S186=MOVIMENTOS!$A$53,MOVIMENTOS!$A$54,IF(S186=MOVIMENTOS!$B$53,MOVIMENTOS!$B$54,IF(S186=MOVIMENTOS!$C$53,MOVIMENTOS!$C$54,IF(S186=MOVIMENTOS!$D$53,MOVIMENTOS!$D$54,IF(S186=MOVIMENTOS!$E$53,MOVIMENTOS!$E$54,IF(S186=MOVIMENTOS!$F$53,MOVIMENTOS!$F$54,IF(S186=MOVIMENTOS!$G$53,MOVIMENTOS!$G$54,IF(S186=MOVIMENTOS!$I$53,MOVIMENTOS!$I$54,IF(S186=MOVIMENTOS!$J$53,MOVIMENTOS!$J$54,IF(S186=MOVIMENTOS!$K$53,MOVIMENTOS!$K$54,IF(S186=MOVIMENTOS!$L$53,MOVIMENTOS!$L$54,IF(S186=MOVIMENTOS!$M$53,MOVIMENTOS!$M$54,IF(S186=MOVIMENTOS!$N$53,MOVIMENTOS!$N$54,IF(S186=MOVIMENTOS!$O$53,MOVIMENTOS!$O$54,IF(S186=MOVIMENTOS!$P$53,MOVIMENTOS!$P$54,IF(S186=MOVIMENTOS!$Q$53,MOVIMENTOS!$Q$54,IF(S186=MOVIMENTOS!$R$53,MOVIMENTOS!$R$54,IF(S186=MOVIMENTOS!$S$53,MOVIMENTOS!$S$54,IF(S186=MOVIMENTOS!$T$53,MOVIMENTOS!$T$54,0)))))))))))))))))))</f>
        <v>0</v>
      </c>
      <c r="T187" s="34">
        <f>IF(T186=MOVIMENTOS!$A$53,MOVIMENTOS!$A$54,IF(T186=MOVIMENTOS!$B$53,MOVIMENTOS!$B$54,IF(T186=MOVIMENTOS!$C$53,MOVIMENTOS!$C$54,IF(T186=MOVIMENTOS!$D$53,MOVIMENTOS!$D$54,IF(T186=MOVIMENTOS!$E$53,MOVIMENTOS!$E$54,IF(T186=MOVIMENTOS!$F$53,MOVIMENTOS!$F$54,IF(T186=MOVIMENTOS!$G$53,MOVIMENTOS!$G$54,IF(T186=MOVIMENTOS!$I$53,MOVIMENTOS!$I$54,IF(T186=MOVIMENTOS!$J$53,MOVIMENTOS!$J$54,IF(T186=MOVIMENTOS!$K$53,MOVIMENTOS!$K$54,IF(T186=MOVIMENTOS!$L$53,MOVIMENTOS!$L$54,IF(T186=MOVIMENTOS!$M$53,MOVIMENTOS!$M$54,IF(T186=MOVIMENTOS!$N$53,MOVIMENTOS!$N$54,IF(T186=MOVIMENTOS!$O$53,MOVIMENTOS!$O$54,IF(T186=MOVIMENTOS!$P$53,MOVIMENTOS!$P$54,IF(T186=MOVIMENTOS!$Q$53,MOVIMENTOS!$Q$54,IF(T186=MOVIMENTOS!$R$53,MOVIMENTOS!$R$54,IF(T186=MOVIMENTOS!$S$53,MOVIMENTOS!$S$54,IF(T186=MOVIMENTOS!$T$53,MOVIMENTOS!$T$54,0)))))))))))))))))))</f>
        <v>0</v>
      </c>
      <c r="U187" s="34">
        <f>IF(U186=MOVIMENTOS!$A$53,MOVIMENTOS!$A$54,IF(U186=MOVIMENTOS!$B$53,MOVIMENTOS!$B$54,IF(U186=MOVIMENTOS!$C$53,MOVIMENTOS!$C$54,IF(U186=MOVIMENTOS!$D$53,MOVIMENTOS!$D$54,IF(U186=MOVIMENTOS!$E$53,MOVIMENTOS!$E$54,IF(U186=MOVIMENTOS!$F$53,MOVIMENTOS!$F$54,IF(U186=MOVIMENTOS!$G$53,MOVIMENTOS!$G$54,IF(U186=MOVIMENTOS!$I$53,MOVIMENTOS!$I$54,IF(U186=MOVIMENTOS!$J$53,MOVIMENTOS!$J$54,IF(U186=MOVIMENTOS!$K$53,MOVIMENTOS!$K$54,IF(U186=MOVIMENTOS!$L$53,MOVIMENTOS!$L$54,IF(U186=MOVIMENTOS!$M$53,MOVIMENTOS!$M$54,IF(U186=MOVIMENTOS!$N$53,MOVIMENTOS!$N$54,IF(U186=MOVIMENTOS!$O$53,MOVIMENTOS!$O$54,IF(U186=MOVIMENTOS!$P$53,MOVIMENTOS!$P$54,IF(U186=MOVIMENTOS!$Q$53,MOVIMENTOS!$Q$54,IF(U186=MOVIMENTOS!$R$53,MOVIMENTOS!$R$54,IF(U186=MOVIMENTOS!$S$53,MOVIMENTOS!$S$54,IF(U186=MOVIMENTOS!$T$53,MOVIMENTOS!$T$54,0)))))))))))))))))))</f>
        <v>0</v>
      </c>
      <c r="V187" s="34">
        <f>IF(V186=MOVIMENTOS!$A$53,MOVIMENTOS!$A$54,IF(V186=MOVIMENTOS!$B$53,MOVIMENTOS!$B$54,IF(V186=MOVIMENTOS!$C$53,MOVIMENTOS!$C$54,IF(V186=MOVIMENTOS!$D$53,MOVIMENTOS!$D$54,IF(V186=MOVIMENTOS!$E$53,MOVIMENTOS!$E$54,IF(V186=MOVIMENTOS!$F$53,MOVIMENTOS!$F$54,IF(V186=MOVIMENTOS!$G$53,MOVIMENTOS!$G$54,IF(V186=MOVIMENTOS!$I$53,MOVIMENTOS!$I$54,IF(V186=MOVIMENTOS!$J$53,MOVIMENTOS!$J$54,IF(V186=MOVIMENTOS!$K$53,MOVIMENTOS!$K$54,IF(V186=MOVIMENTOS!$L$53,MOVIMENTOS!$L$54,IF(V186=MOVIMENTOS!$M$53,MOVIMENTOS!$M$54,IF(V186=MOVIMENTOS!$N$53,MOVIMENTOS!$N$54,IF(V186=MOVIMENTOS!$O$53,MOVIMENTOS!$O$54,IF(V186=MOVIMENTOS!$P$53,MOVIMENTOS!$P$54,IF(V186=MOVIMENTOS!$Q$53,MOVIMENTOS!$Q$54,IF(V186=MOVIMENTOS!$R$53,MOVIMENTOS!$R$54,IF(V186=MOVIMENTOS!$S$53,MOVIMENTOS!$S$54,IF(V186=MOVIMENTOS!$T$53,MOVIMENTOS!$T$54,0)))))))))))))))))))</f>
        <v>0</v>
      </c>
      <c r="W187" s="34">
        <f>IF(W186=MOVIMENTOS!$A$53,MOVIMENTOS!$A$54,IF(W186=MOVIMENTOS!$B$53,MOVIMENTOS!$B$54,IF(W186=MOVIMENTOS!$C$53,MOVIMENTOS!$C$54,IF(W186=MOVIMENTOS!$D$53,MOVIMENTOS!$D$54,IF(W186=MOVIMENTOS!$E$53,MOVIMENTOS!$E$54,IF(W186=MOVIMENTOS!$F$53,MOVIMENTOS!$F$54,IF(W186=MOVIMENTOS!$G$53,MOVIMENTOS!$G$54,IF(W186=MOVIMENTOS!$I$53,MOVIMENTOS!$I$54,IF(W186=MOVIMENTOS!$J$53,MOVIMENTOS!$J$54,IF(W186=MOVIMENTOS!$K$53,MOVIMENTOS!$K$54,IF(W186=MOVIMENTOS!$L$53,MOVIMENTOS!$L$54,IF(W186=MOVIMENTOS!$M$53,MOVIMENTOS!$M$54,IF(W186=MOVIMENTOS!$N$53,MOVIMENTOS!$N$54,IF(W186=MOVIMENTOS!$O$53,MOVIMENTOS!$O$54,IF(W186=MOVIMENTOS!$P$53,MOVIMENTOS!$P$54,IF(W186=MOVIMENTOS!$Q$53,MOVIMENTOS!$Q$54,IF(W186=MOVIMENTOS!$R$53,MOVIMENTOS!$R$54,IF(W186=MOVIMENTOS!$S$53,MOVIMENTOS!$S$54,IF(W186=MOVIMENTOS!$T$53,MOVIMENTOS!$T$54,0)))))))))))))))))))</f>
        <v>0</v>
      </c>
      <c r="X187" s="91">
        <f>IF(X186=MOVIMENTOS!$A$53,MOVIMENTOS!$A$54,IF(X186=MOVIMENTOS!$B$53,MOVIMENTOS!$B$54,IF(X186=MOVIMENTOS!$C$53,MOVIMENTOS!$C$54,IF(X186=MOVIMENTOS!$D$53,MOVIMENTOS!$D$54,IF(X186=MOVIMENTOS!$E$53,MOVIMENTOS!$E$54,IF(X186=MOVIMENTOS!$F$53,MOVIMENTOS!$F$54,IF(X186=MOVIMENTOS!$G$53,MOVIMENTOS!$G$54,IF(X186=MOVIMENTOS!$I$53,MOVIMENTOS!$I$54,IF(X186=MOVIMENTOS!$J$53,MOVIMENTOS!$J$54,IF(X186=MOVIMENTOS!$K$53,MOVIMENTOS!$K$54,IF(X186=MOVIMENTOS!$L$53,MOVIMENTOS!$L$54,IF(X186=MOVIMENTOS!$M$53,MOVIMENTOS!$M$54,IF(X186=MOVIMENTOS!$N$53,MOVIMENTOS!$N$54,IF(X186=MOVIMENTOS!$O$53,MOVIMENTOS!$O$54,IF(X186=MOVIMENTOS!$P$53,MOVIMENTOS!$P$54,IF(X186=MOVIMENTOS!$Q$53,MOVIMENTOS!$Q$54,IF(X186=MOVIMENTOS!$R$53,MOVIMENTOS!$R$54,IF(X186=MOVIMENTOS!$S$53,MOVIMENTOS!$S$54,IF(X186=MOVIMENTOS!$T$53,MOVIMENTOS!$T$54,0)))))))))))))))))))</f>
        <v>0</v>
      </c>
      <c r="Y187" s="71">
        <f t="shared" ref="Y187" si="559">P187+X187+SUM(F190:W190)</f>
        <v>0</v>
      </c>
      <c r="Z187" s="122"/>
      <c r="AA187" s="69"/>
      <c r="AB187" s="61"/>
      <c r="AC187" s="62">
        <f>IF(B185="HYBRID",HLOOKUP(H186,MOVIMENTOS!$A$38:$AQ$39,2,0),0)</f>
        <v>0</v>
      </c>
      <c r="AD187" s="62">
        <f>IF(B185="HYBRID",HLOOKUP(I186,MOVIMENTOS!$A$38:$AQ$39,2,0),0)</f>
        <v>0</v>
      </c>
      <c r="AE187" s="62">
        <f>IF(B185="HYBRID",HLOOKUP(J186,MOVIMENTOS!$A$38:$AQ$39,2,0),0)</f>
        <v>0</v>
      </c>
      <c r="AF187" s="62">
        <f>IF(B185="HYBRID",HLOOKUP(K186,MOVIMENTOS!$A$38:$AQ$39,2,0),0)</f>
        <v>0</v>
      </c>
      <c r="AG187" s="62">
        <f>IF(B185="HYBRID",HLOOKUP(L186,MOVIMENTOS!$A$38:$AQ$39,2,0),0)</f>
        <v>0</v>
      </c>
      <c r="AH187" s="62">
        <f>IF(B185="HYBRID",HLOOKUP(M186,MOVIMENTOS!$A$38:$AQ$39,2,0),0)</f>
        <v>0</v>
      </c>
      <c r="AI187" s="62">
        <f>IF(B185="HYBRID",HLOOKUP(N186,MOVIMENTOS!$A$38:$AQ$39,2,0),0)</f>
        <v>0</v>
      </c>
      <c r="AJ187" s="62">
        <f>IF(B185="HYBRID",HLOOKUP(O186,MOVIMENTOS!$A$38:$AQ$39,2,0),0)</f>
        <v>0</v>
      </c>
      <c r="AK187" s="63">
        <f>IF(B185="TRE",HLOOKUP(H186,MOVIMENTOS!$A$57:$K$60,VLOOKUP($C$4,MOVIMENTOS!$A$63:$B$65,2,0),TRUE),0)</f>
        <v>0</v>
      </c>
      <c r="AL187" s="63">
        <f>IF(B185="TRE",HLOOKUP(I186,MOVIMENTOS!$A$57:$K$60,VLOOKUP($C$4,MOVIMENTOS!$A$63:$B$65,2,0),TRUE),0)</f>
        <v>0</v>
      </c>
      <c r="AM187" s="63">
        <f>IF(B185="TRE",HLOOKUP(J186,MOVIMENTOS!$A$57:$K$60,VLOOKUP($C$4,MOVIMENTOS!$A$63:$B$65,2,0),TRUE),0)</f>
        <v>0</v>
      </c>
      <c r="AN187" s="63">
        <f>IF(B185="TRE",HLOOKUP(K186,MOVIMENTOS!$A$57:$K$60,VLOOKUP($C$4,MOVIMENTOS!$A$63:$B$65,2,0),TRUE),0)</f>
        <v>0</v>
      </c>
      <c r="AO187" s="63">
        <f>IF(B185="TRE",HLOOKUP(N186,MOVIMENTOS!$A$57:$K$60,VLOOKUP($C$4,MOVIMENTOS!$A$63:$B$65,2,0),TRUE),0)</f>
        <v>0</v>
      </c>
      <c r="AP187" s="63">
        <f>IF(B185="TRE",HLOOKUP(O186,MOVIMENTOS!$A$57:$K$60,VLOOKUP($C$4,MOVIMENTOS!$A$63:$B$65,2,0),TRUE),0)</f>
        <v>0</v>
      </c>
      <c r="AQ187" s="63">
        <f>IF(C185="TRE",HLOOKUP(Q186,MOVIMENTOS!$A$57:$K$60,VLOOKUP($C$4,MOVIMENTOS!$A$63:$B$65,2,0),TRUE),0)</f>
        <v>0</v>
      </c>
      <c r="AR187" s="63">
        <f>IF(D185="TRE",HLOOKUP(R186,MOVIMENTOS!$A$57:$K$60,VLOOKUP($C$4,MOVIMENTOS!$A$63:$B$65,2,0),TRUE),0)</f>
        <v>0</v>
      </c>
      <c r="AS187" s="72" t="s">
        <v>1592</v>
      </c>
      <c r="AT187" s="61"/>
      <c r="AU187" s="61"/>
      <c r="AV187" s="61"/>
      <c r="AW187" s="61"/>
      <c r="AX187" s="61"/>
      <c r="AY187" s="61"/>
      <c r="AZ187" s="61"/>
      <c r="BA187" s="61"/>
      <c r="BB187" s="61"/>
      <c r="BC187" s="61"/>
      <c r="BD187" s="61"/>
      <c r="BE187" s="43"/>
      <c r="BF187" s="43"/>
      <c r="BG187" s="43"/>
      <c r="BH187" s="43"/>
      <c r="BI187" s="43"/>
      <c r="BJ187" s="43"/>
      <c r="BK187" s="43"/>
      <c r="BL187" s="43"/>
      <c r="BM187" s="43"/>
      <c r="BN187" s="43"/>
      <c r="BO187" s="43"/>
      <c r="BP187" s="43"/>
      <c r="BQ187" s="43"/>
      <c r="BR187" s="43"/>
      <c r="BS187" s="43"/>
      <c r="BT187" s="43"/>
      <c r="BU187" s="43"/>
      <c r="BV187" s="43"/>
      <c r="BW187" s="43"/>
      <c r="BX187" s="43"/>
      <c r="BY187" s="43"/>
      <c r="BZ187" s="43"/>
      <c r="CA187" s="43"/>
      <c r="CB187" s="43"/>
      <c r="CC187" s="43"/>
      <c r="CD187" s="43"/>
      <c r="CE187" s="43"/>
      <c r="CF187" s="43"/>
      <c r="CG187" s="43"/>
      <c r="CH187" s="43"/>
      <c r="CI187" s="43"/>
      <c r="CJ187" s="43"/>
      <c r="CK187" s="43"/>
      <c r="CL187" s="43"/>
      <c r="CM187" s="43"/>
      <c r="CN187" s="43"/>
      <c r="CO187" s="43"/>
      <c r="CP187" s="43"/>
      <c r="CQ187" s="43"/>
      <c r="CR187" s="43"/>
      <c r="CS187" s="43"/>
      <c r="CT187" s="43"/>
      <c r="CU187" s="43"/>
      <c r="CV187" s="43"/>
      <c r="CW187" s="43"/>
      <c r="CX187" s="43"/>
      <c r="CY187" s="43"/>
      <c r="CZ187" s="43"/>
      <c r="DA187" s="43"/>
      <c r="DB187" s="43"/>
      <c r="DC187" s="43"/>
      <c r="DD187" s="43"/>
      <c r="DE187" s="43"/>
      <c r="DF187" s="43"/>
      <c r="DG187" s="43"/>
      <c r="DH187" s="43"/>
      <c r="DI187" s="43"/>
      <c r="DJ187" s="43"/>
      <c r="DK187" s="43"/>
      <c r="DL187" s="43"/>
      <c r="DM187" s="43"/>
      <c r="DN187" s="43"/>
      <c r="DO187" s="43"/>
      <c r="DP187" s="43"/>
      <c r="DQ187" s="43"/>
      <c r="DR187" s="43"/>
      <c r="DS187" s="43"/>
      <c r="DT187" s="43"/>
      <c r="DU187" s="43"/>
      <c r="DV187" s="43"/>
      <c r="DW187" s="43"/>
      <c r="DX187" s="43"/>
      <c r="DY187" s="43"/>
      <c r="DZ187" s="43"/>
      <c r="EA187" s="43"/>
      <c r="EB187" s="43"/>
      <c r="EC187" s="43"/>
      <c r="ED187" s="43"/>
      <c r="EE187" s="43"/>
      <c r="EF187" s="43"/>
      <c r="EG187" s="43"/>
      <c r="EH187" s="43"/>
      <c r="EI187" s="43"/>
      <c r="EJ187" s="43"/>
    </row>
    <row r="188" spans="1:140" s="44" customFormat="1" ht="21.6" customHeight="1" x14ac:dyDescent="0.25">
      <c r="A188" s="144"/>
      <c r="B188" s="147"/>
      <c r="C188" s="43" t="str">
        <f t="shared" ref="C188:C214" si="560">IF($C$4="Duet","Faturização",IF($C$4="Duet Mix","Faturização",IF($C$4="team","Faturização",IF($C$4="Combi","Faturização",""))))</f>
        <v/>
      </c>
      <c r="D188" s="97"/>
      <c r="E188" s="58" t="str">
        <f t="shared" ref="E188" si="561">IF(AND(C188="Faturização",B185="Hybrid"),"Faturização","")</f>
        <v/>
      </c>
      <c r="F188" s="149" t="s">
        <v>1617</v>
      </c>
      <c r="G188" s="150"/>
      <c r="H188" s="74"/>
      <c r="I188" s="75"/>
      <c r="J188" s="75"/>
      <c r="K188" s="75"/>
      <c r="L188" s="75"/>
      <c r="M188" s="75"/>
      <c r="N188" s="75"/>
      <c r="O188" s="76"/>
      <c r="P188" s="61">
        <f t="shared" ref="P188" si="562">(H187*H188)+(I187*I188)+(J187*J188)+(K187*K188)+(L187*L188)+(M187*M188)+(N187*N188)+(O187*O188)</f>
        <v>0</v>
      </c>
      <c r="Q188" s="61"/>
      <c r="R188" s="43"/>
      <c r="S188" s="43"/>
      <c r="T188" s="43"/>
      <c r="U188" s="43"/>
      <c r="V188" s="43"/>
      <c r="W188" s="43"/>
      <c r="X188" s="70">
        <f t="shared" ref="X188" si="563">(R187*R188)+(S187*S188)+(T187*T188)+(U187*U188)+(V187*V188)+(W187*W188)</f>
        <v>0</v>
      </c>
      <c r="Y188" s="70">
        <f t="shared" ref="Y188" si="564">F187+G187+P188+X188+SUM(F191:W191)</f>
        <v>0</v>
      </c>
      <c r="Z188" s="122"/>
      <c r="AA188" s="61"/>
      <c r="AB188" s="61"/>
      <c r="AC188" s="62"/>
      <c r="AD188" s="62"/>
      <c r="AE188" s="62"/>
      <c r="AF188" s="62"/>
      <c r="AG188" s="62"/>
      <c r="AH188" s="62"/>
      <c r="AI188" s="62"/>
      <c r="AJ188" s="62"/>
      <c r="AK188" s="63"/>
      <c r="AL188" s="63"/>
      <c r="AM188" s="63"/>
      <c r="AN188" s="63"/>
      <c r="AO188" s="63"/>
      <c r="AP188" s="63"/>
      <c r="AQ188" s="63"/>
      <c r="AR188" s="63"/>
      <c r="AS188" s="70" t="s">
        <v>1593</v>
      </c>
      <c r="AT188" s="61"/>
      <c r="AU188" s="61"/>
      <c r="AV188" s="61"/>
      <c r="AW188" s="61"/>
      <c r="AX188" s="61"/>
      <c r="AY188" s="61"/>
      <c r="AZ188" s="61"/>
      <c r="BA188" s="61"/>
      <c r="BB188" s="61"/>
      <c r="BC188" s="61"/>
      <c r="BD188" s="61"/>
      <c r="BE188" s="43"/>
      <c r="BF188" s="43"/>
      <c r="BG188" s="43"/>
      <c r="BH188" s="43"/>
      <c r="BI188" s="43"/>
      <c r="BJ188" s="43"/>
      <c r="BK188" s="43"/>
      <c r="BL188" s="43"/>
      <c r="BM188" s="43"/>
      <c r="BN188" s="43"/>
      <c r="BO188" s="43"/>
      <c r="BP188" s="43"/>
      <c r="BQ188" s="43"/>
      <c r="BR188" s="43"/>
      <c r="BS188" s="43"/>
      <c r="BT188" s="43"/>
      <c r="BU188" s="43"/>
      <c r="BV188" s="43"/>
      <c r="BW188" s="43"/>
      <c r="BX188" s="43"/>
      <c r="BY188" s="43"/>
      <c r="BZ188" s="43"/>
      <c r="CA188" s="43"/>
      <c r="CB188" s="43"/>
      <c r="CC188" s="43"/>
      <c r="CD188" s="43"/>
      <c r="CE188" s="43"/>
      <c r="CF188" s="43"/>
      <c r="CG188" s="43"/>
      <c r="CH188" s="43"/>
      <c r="CI188" s="43"/>
      <c r="CJ188" s="43"/>
      <c r="CK188" s="43"/>
      <c r="CL188" s="43"/>
      <c r="CM188" s="43"/>
      <c r="CN188" s="43"/>
      <c r="CO188" s="43"/>
      <c r="CP188" s="43"/>
      <c r="CQ188" s="43"/>
      <c r="CR188" s="43"/>
      <c r="CS188" s="43"/>
      <c r="CT188" s="43"/>
      <c r="CU188" s="43"/>
      <c r="CV188" s="43"/>
      <c r="CW188" s="43"/>
      <c r="CX188" s="43"/>
      <c r="CY188" s="43"/>
      <c r="CZ188" s="43"/>
      <c r="DA188" s="43"/>
      <c r="DB188" s="43"/>
      <c r="DC188" s="43"/>
      <c r="DD188" s="43"/>
      <c r="DE188" s="43"/>
      <c r="DF188" s="43"/>
      <c r="DG188" s="43"/>
      <c r="DH188" s="43"/>
      <c r="DI188" s="43"/>
      <c r="DJ188" s="43"/>
      <c r="DK188" s="43"/>
      <c r="DL188" s="43"/>
      <c r="DM188" s="43"/>
      <c r="DN188" s="43"/>
      <c r="DO188" s="43"/>
      <c r="DP188" s="43"/>
      <c r="DQ188" s="43"/>
      <c r="DR188" s="43"/>
      <c r="DS188" s="43"/>
      <c r="DT188" s="43"/>
      <c r="DU188" s="43"/>
      <c r="DV188" s="43"/>
      <c r="DW188" s="43"/>
      <c r="DX188" s="43"/>
      <c r="DY188" s="43"/>
      <c r="DZ188" s="43"/>
      <c r="EA188" s="43"/>
      <c r="EB188" s="43"/>
      <c r="EC188" s="43"/>
      <c r="ED188" s="43"/>
      <c r="EE188" s="43"/>
      <c r="EF188" s="43"/>
      <c r="EG188" s="43"/>
      <c r="EH188" s="43"/>
      <c r="EI188" s="43"/>
      <c r="EJ188" s="43"/>
    </row>
    <row r="189" spans="1:140" s="44" customFormat="1" ht="12" customHeight="1" x14ac:dyDescent="0.25">
      <c r="A189" s="144"/>
      <c r="B189" s="147"/>
      <c r="C189" s="87" t="str">
        <f t="shared" ref="C189" si="565">IF(AND($B185="ACROB",$C$4="EQUIPA"),"ACROB_B",IF(AND($B185="ACROB",$C$4="combinado"),"ACROB_B",""))</f>
        <v/>
      </c>
      <c r="D189" s="97"/>
      <c r="E189" s="54" t="s">
        <v>66</v>
      </c>
      <c r="F189" s="85"/>
      <c r="G189" s="86" t="str">
        <f t="shared" ref="G189:G214" si="566">IF(C190="ACROB_C","ACRO-PAIR","")</f>
        <v/>
      </c>
      <c r="H189" s="78"/>
      <c r="I189" s="49"/>
      <c r="J189" s="49"/>
      <c r="K189" s="49"/>
      <c r="L189" s="49"/>
      <c r="M189" s="49"/>
      <c r="N189" s="49"/>
      <c r="O189" s="79"/>
      <c r="P189" s="49"/>
      <c r="Q189" s="49"/>
      <c r="R189" s="80"/>
      <c r="S189" s="80"/>
      <c r="T189" s="80"/>
      <c r="U189" s="80"/>
      <c r="V189" s="80"/>
      <c r="W189" s="77"/>
      <c r="X189" s="49"/>
      <c r="Y189" s="49"/>
      <c r="Z189" s="122"/>
      <c r="AA189" s="61"/>
      <c r="AB189" s="61"/>
      <c r="AC189" s="61"/>
      <c r="AD189" s="61"/>
      <c r="AE189" s="61"/>
      <c r="AF189" s="61"/>
      <c r="AG189" s="61"/>
      <c r="AH189" s="61"/>
      <c r="AI189" s="61"/>
      <c r="AJ189" s="61"/>
      <c r="AK189" s="61"/>
      <c r="AL189" s="61"/>
      <c r="AM189" s="61"/>
      <c r="AN189" s="61"/>
      <c r="AO189" s="61"/>
      <c r="AP189" s="61"/>
      <c r="AQ189" s="61"/>
      <c r="AR189" s="61"/>
      <c r="AS189" s="61"/>
      <c r="AT189" s="61"/>
      <c r="AU189" s="61"/>
      <c r="AV189" s="61"/>
      <c r="AW189" s="61"/>
      <c r="AX189" s="61"/>
      <c r="AY189" s="61"/>
      <c r="AZ189" s="61"/>
      <c r="BA189" s="61"/>
      <c r="BB189" s="61"/>
      <c r="BC189" s="61"/>
      <c r="BD189" s="61"/>
      <c r="BE189" s="43"/>
      <c r="BF189" s="43"/>
      <c r="BG189" s="43"/>
      <c r="BH189" s="43"/>
      <c r="BI189" s="43"/>
      <c r="BJ189" s="43"/>
      <c r="BK189" s="43"/>
      <c r="BL189" s="43"/>
      <c r="BM189" s="43"/>
      <c r="BN189" s="43"/>
      <c r="BO189" s="43"/>
      <c r="BP189" s="43"/>
      <c r="BQ189" s="43"/>
      <c r="BR189" s="43"/>
      <c r="BS189" s="43"/>
      <c r="BT189" s="43"/>
      <c r="BU189" s="43"/>
      <c r="BV189" s="43"/>
      <c r="BW189" s="43"/>
      <c r="BX189" s="43"/>
      <c r="BY189" s="43"/>
      <c r="BZ189" s="43"/>
      <c r="CA189" s="43"/>
      <c r="CB189" s="43"/>
      <c r="CC189" s="43"/>
      <c r="CD189" s="43"/>
      <c r="CE189" s="43"/>
      <c r="CF189" s="43"/>
      <c r="CG189" s="43"/>
      <c r="CH189" s="43"/>
      <c r="CI189" s="43"/>
      <c r="CJ189" s="43"/>
      <c r="CK189" s="43"/>
      <c r="CL189" s="43"/>
      <c r="CM189" s="43"/>
      <c r="CN189" s="43"/>
      <c r="CO189" s="43"/>
      <c r="CP189" s="43"/>
      <c r="CQ189" s="43"/>
      <c r="CR189" s="43"/>
      <c r="CS189" s="43"/>
      <c r="CT189" s="43"/>
      <c r="CU189" s="43"/>
      <c r="CV189" s="43"/>
      <c r="CW189" s="43"/>
      <c r="CX189" s="43"/>
      <c r="CY189" s="43"/>
      <c r="CZ189" s="43"/>
      <c r="DA189" s="43"/>
      <c r="DB189" s="43"/>
      <c r="DC189" s="43"/>
      <c r="DD189" s="43"/>
      <c r="DE189" s="43"/>
      <c r="DF189" s="43"/>
      <c r="DG189" s="43"/>
      <c r="DH189" s="43"/>
      <c r="DI189" s="43"/>
      <c r="DJ189" s="43"/>
      <c r="DK189" s="43"/>
      <c r="DL189" s="43"/>
      <c r="DM189" s="43"/>
      <c r="DN189" s="43"/>
      <c r="DO189" s="43"/>
      <c r="DP189" s="43"/>
      <c r="DQ189" s="43"/>
      <c r="DR189" s="43"/>
      <c r="DS189" s="43"/>
      <c r="DT189" s="43"/>
      <c r="DU189" s="43"/>
      <c r="DV189" s="43"/>
      <c r="DW189" s="43"/>
      <c r="DX189" s="43"/>
      <c r="DY189" s="43"/>
      <c r="DZ189" s="43"/>
      <c r="EA189" s="43"/>
      <c r="EB189" s="43"/>
      <c r="EC189" s="43"/>
      <c r="ED189" s="43"/>
      <c r="EE189" s="43"/>
      <c r="EF189" s="43"/>
      <c r="EG189" s="43"/>
      <c r="EH189" s="43"/>
      <c r="EI189" s="43"/>
      <c r="EJ189" s="43"/>
    </row>
    <row r="190" spans="1:140" s="44" customFormat="1" ht="12" customHeight="1" thickBot="1" x14ac:dyDescent="0.3">
      <c r="A190" s="145"/>
      <c r="B190" s="148"/>
      <c r="C190" s="88" t="str">
        <f t="shared" ref="C190" si="567">IF(AND(B185="ACROB",$C$5="DUETO"),"ACROB_C","")</f>
        <v/>
      </c>
      <c r="D190" s="98"/>
      <c r="E190" s="55" t="s">
        <v>1170</v>
      </c>
      <c r="F190" s="81"/>
      <c r="G190" s="82"/>
      <c r="H190" s="83"/>
      <c r="I190" s="50"/>
      <c r="J190" s="50"/>
      <c r="K190" s="50"/>
      <c r="L190" s="50"/>
      <c r="M190" s="50"/>
      <c r="N190" s="50"/>
      <c r="O190" s="84"/>
      <c r="P190" s="49"/>
      <c r="Q190" s="49"/>
      <c r="R190" s="50"/>
      <c r="S190" s="50"/>
      <c r="T190" s="50"/>
      <c r="U190" s="50"/>
      <c r="V190" s="50"/>
      <c r="W190" s="84"/>
      <c r="X190" s="50"/>
      <c r="Y190" s="50"/>
      <c r="Z190" s="123"/>
      <c r="AA190" s="61"/>
      <c r="AB190" s="61"/>
      <c r="AC190" s="61"/>
      <c r="AD190" s="61"/>
      <c r="AE190" s="61"/>
      <c r="AF190" s="61"/>
      <c r="AG190" s="61"/>
      <c r="AH190" s="61"/>
      <c r="AI190" s="61"/>
      <c r="AJ190" s="61"/>
      <c r="AK190" s="61"/>
      <c r="AL190" s="61"/>
      <c r="AM190" s="61"/>
      <c r="AN190" s="61"/>
      <c r="AO190" s="61"/>
      <c r="AP190" s="61"/>
      <c r="AQ190" s="61"/>
      <c r="AR190" s="61"/>
      <c r="AS190" s="61"/>
      <c r="AT190" s="61"/>
      <c r="AU190" s="61"/>
      <c r="AV190" s="61"/>
      <c r="AW190" s="61"/>
      <c r="AX190" s="61"/>
      <c r="AY190" s="61"/>
      <c r="AZ190" s="61"/>
      <c r="BA190" s="61"/>
      <c r="BB190" s="61"/>
      <c r="BC190" s="61"/>
      <c r="BD190" s="61"/>
      <c r="BE190" s="43"/>
      <c r="BF190" s="43"/>
      <c r="BG190" s="43"/>
      <c r="BH190" s="43"/>
      <c r="BI190" s="43"/>
      <c r="BJ190" s="43"/>
      <c r="BK190" s="43"/>
      <c r="BL190" s="43"/>
      <c r="BM190" s="43"/>
      <c r="BN190" s="43"/>
      <c r="BO190" s="43"/>
      <c r="BP190" s="43"/>
      <c r="BQ190" s="43"/>
      <c r="BR190" s="43"/>
      <c r="BS190" s="43"/>
      <c r="BT190" s="43"/>
      <c r="BU190" s="43"/>
      <c r="BV190" s="43"/>
      <c r="BW190" s="43"/>
      <c r="BX190" s="43"/>
      <c r="BY190" s="43"/>
      <c r="BZ190" s="43"/>
      <c r="CA190" s="43"/>
      <c r="CB190" s="43"/>
      <c r="CC190" s="43"/>
      <c r="CD190" s="43"/>
      <c r="CE190" s="43"/>
      <c r="CF190" s="43"/>
      <c r="CG190" s="43"/>
      <c r="CH190" s="43"/>
      <c r="CI190" s="43"/>
      <c r="CJ190" s="43"/>
      <c r="CK190" s="43"/>
      <c r="CL190" s="43"/>
      <c r="CM190" s="43"/>
      <c r="CN190" s="43"/>
      <c r="CO190" s="43"/>
      <c r="CP190" s="43"/>
      <c r="CQ190" s="43"/>
      <c r="CR190" s="43"/>
      <c r="CS190" s="43"/>
      <c r="CT190" s="43"/>
      <c r="CU190" s="43"/>
      <c r="CV190" s="43"/>
      <c r="CW190" s="43"/>
      <c r="CX190" s="43"/>
      <c r="CY190" s="43"/>
      <c r="CZ190" s="43"/>
      <c r="DA190" s="43"/>
      <c r="DB190" s="43"/>
      <c r="DC190" s="43"/>
      <c r="DD190" s="43"/>
      <c r="DE190" s="43"/>
      <c r="DF190" s="43"/>
      <c r="DG190" s="43"/>
      <c r="DH190" s="43"/>
      <c r="DI190" s="43"/>
      <c r="DJ190" s="43"/>
      <c r="DK190" s="43"/>
      <c r="DL190" s="43"/>
      <c r="DM190" s="43"/>
      <c r="DN190" s="43"/>
      <c r="DO190" s="43"/>
      <c r="DP190" s="43"/>
      <c r="DQ190" s="43"/>
      <c r="DR190" s="43"/>
      <c r="DS190" s="43"/>
      <c r="DT190" s="43"/>
      <c r="DU190" s="43"/>
      <c r="DV190" s="43"/>
      <c r="DW190" s="43"/>
      <c r="DX190" s="43"/>
      <c r="DY190" s="43"/>
      <c r="DZ190" s="43"/>
      <c r="EA190" s="43"/>
      <c r="EB190" s="43"/>
      <c r="EC190" s="43"/>
      <c r="ED190" s="43"/>
      <c r="EE190" s="43"/>
      <c r="EF190" s="43"/>
      <c r="EG190" s="43"/>
      <c r="EH190" s="43"/>
      <c r="EI190" s="43"/>
      <c r="EJ190" s="43"/>
    </row>
    <row r="191" spans="1:140" s="44" customFormat="1" ht="12" customHeight="1" x14ac:dyDescent="0.25">
      <c r="A191" s="143"/>
      <c r="B191" s="146"/>
      <c r="C191" s="141" t="str">
        <f>IF(B191="HYBRID",MOVIMENTOS!$A$8,IF(B191="ACROB",MOVIMENTOS!$E$8,""))</f>
        <v/>
      </c>
      <c r="D191" s="96"/>
      <c r="E191" s="156" t="s">
        <v>1642</v>
      </c>
      <c r="F191" s="158" t="str">
        <f t="shared" ref="F191:F214" si="568">IF(B191="HYBRID",0.5,IF(B191="TRE",0,""))</f>
        <v/>
      </c>
      <c r="G191" s="159"/>
      <c r="H191" s="39"/>
      <c r="I191" s="41"/>
      <c r="J191" s="41"/>
      <c r="K191" s="41"/>
      <c r="L191" s="41"/>
      <c r="M191" s="41"/>
      <c r="N191" s="41"/>
      <c r="O191" s="40"/>
      <c r="P191" s="68"/>
      <c r="Q191" s="103" t="str">
        <f>IF(B191="HYBRID",MOVIMENTOS!$G$8,"")</f>
        <v/>
      </c>
      <c r="R191" s="42"/>
      <c r="S191" s="41"/>
      <c r="T191" s="41"/>
      <c r="U191" s="41"/>
      <c r="V191" s="41"/>
      <c r="W191" s="40"/>
      <c r="X191" s="68"/>
      <c r="Y191" s="68"/>
      <c r="Z191" s="121">
        <f t="shared" ref="Z191" si="569">IF(E194="Faturização",Y194,IF(E194="",Y193,0))</f>
        <v>0</v>
      </c>
      <c r="AA191" s="61"/>
      <c r="AB191" s="61"/>
      <c r="AC191" s="61"/>
      <c r="AD191" s="61"/>
      <c r="AE191" s="61"/>
      <c r="AF191" s="61"/>
      <c r="AG191" s="61"/>
      <c r="AH191" s="61"/>
      <c r="AI191" s="61"/>
      <c r="AJ191" s="61"/>
      <c r="AK191" s="61"/>
      <c r="AL191" s="61"/>
      <c r="AM191" s="61"/>
      <c r="AN191" s="61"/>
      <c r="AO191" s="61"/>
      <c r="AP191" s="61"/>
      <c r="AQ191" s="61"/>
      <c r="AR191" s="61"/>
      <c r="AS191" s="61"/>
      <c r="AT191" s="61"/>
      <c r="AU191" s="61"/>
      <c r="AV191" s="61"/>
      <c r="AW191" s="61"/>
      <c r="AX191" s="61"/>
      <c r="AY191" s="61"/>
      <c r="AZ191" s="61"/>
      <c r="BA191" s="61"/>
      <c r="BB191" s="61"/>
      <c r="BC191" s="61"/>
      <c r="BD191" s="61"/>
      <c r="BE191" s="43"/>
      <c r="BF191" s="43"/>
      <c r="BG191" s="43"/>
      <c r="BH191" s="43"/>
      <c r="BI191" s="43"/>
      <c r="BJ191" s="43"/>
      <c r="BK191" s="43"/>
      <c r="BL191" s="43"/>
      <c r="BM191" s="43"/>
      <c r="BN191" s="43"/>
      <c r="BO191" s="43"/>
      <c r="BP191" s="43"/>
      <c r="BQ191" s="43"/>
      <c r="BR191" s="43"/>
      <c r="BS191" s="43"/>
      <c r="BT191" s="43"/>
      <c r="BU191" s="43"/>
      <c r="BV191" s="43"/>
      <c r="BW191" s="43"/>
      <c r="BX191" s="43"/>
      <c r="BY191" s="43"/>
      <c r="BZ191" s="43"/>
      <c r="CA191" s="43"/>
      <c r="CB191" s="43"/>
      <c r="CC191" s="43"/>
      <c r="CD191" s="43"/>
      <c r="CE191" s="43"/>
      <c r="CF191" s="43"/>
      <c r="CG191" s="43"/>
      <c r="CH191" s="43"/>
      <c r="CI191" s="43"/>
      <c r="CJ191" s="43"/>
      <c r="CK191" s="43"/>
      <c r="CL191" s="43"/>
      <c r="CM191" s="43"/>
      <c r="CN191" s="43"/>
      <c r="CO191" s="43"/>
      <c r="CP191" s="43"/>
      <c r="CQ191" s="43"/>
      <c r="CR191" s="43"/>
      <c r="CS191" s="43"/>
      <c r="CT191" s="43"/>
      <c r="CU191" s="43"/>
      <c r="CV191" s="43"/>
      <c r="CW191" s="43"/>
      <c r="CX191" s="43"/>
      <c r="CY191" s="43"/>
      <c r="CZ191" s="43"/>
      <c r="DA191" s="43"/>
      <c r="DB191" s="43"/>
      <c r="DC191" s="43"/>
      <c r="DD191" s="43"/>
      <c r="DE191" s="43"/>
      <c r="DF191" s="43"/>
      <c r="DG191" s="43"/>
      <c r="DH191" s="43"/>
      <c r="DI191" s="43"/>
      <c r="DJ191" s="43"/>
      <c r="DK191" s="43"/>
      <c r="DL191" s="43"/>
      <c r="DM191" s="43"/>
      <c r="DN191" s="43"/>
      <c r="DO191" s="43"/>
      <c r="DP191" s="43"/>
      <c r="DQ191" s="43"/>
      <c r="DR191" s="43"/>
      <c r="DS191" s="43"/>
      <c r="DT191" s="43"/>
      <c r="DU191" s="43"/>
      <c r="DV191" s="43"/>
      <c r="DW191" s="43"/>
      <c r="DX191" s="43"/>
      <c r="DY191" s="43"/>
      <c r="DZ191" s="43"/>
      <c r="EA191" s="43"/>
      <c r="EB191" s="43"/>
      <c r="EC191" s="43"/>
      <c r="ED191" s="43"/>
      <c r="EE191" s="43"/>
      <c r="EF191" s="43"/>
      <c r="EG191" s="43"/>
      <c r="EH191" s="43"/>
      <c r="EI191" s="43"/>
      <c r="EJ191" s="43"/>
    </row>
    <row r="192" spans="1:140" s="44" customFormat="1" ht="12" customHeight="1" x14ac:dyDescent="0.25">
      <c r="A192" s="144"/>
      <c r="B192" s="147"/>
      <c r="C192" s="142"/>
      <c r="D192" s="97"/>
      <c r="E192" s="157"/>
      <c r="F192" s="160"/>
      <c r="G192" s="161"/>
      <c r="H192" s="45"/>
      <c r="I192" s="47"/>
      <c r="J192" s="47"/>
      <c r="K192" s="47"/>
      <c r="L192" s="47"/>
      <c r="M192" s="47"/>
      <c r="N192" s="47"/>
      <c r="O192" s="46"/>
      <c r="P192" s="34"/>
      <c r="Q192" s="104"/>
      <c r="R192" s="47"/>
      <c r="S192" s="47"/>
      <c r="T192" s="47"/>
      <c r="U192" s="47"/>
      <c r="V192" s="47"/>
      <c r="W192" s="47"/>
      <c r="X192" s="61"/>
      <c r="Y192" s="61"/>
      <c r="Z192" s="122"/>
      <c r="AA192" s="61"/>
      <c r="AB192" s="61"/>
      <c r="AC192" s="61"/>
      <c r="AD192" s="61"/>
      <c r="AE192" s="61"/>
      <c r="AF192" s="61"/>
      <c r="AG192" s="61"/>
      <c r="AH192" s="61"/>
      <c r="AI192" s="61"/>
      <c r="AJ192" s="61"/>
      <c r="AK192" s="61"/>
      <c r="AL192" s="61"/>
      <c r="AM192" s="61"/>
      <c r="AN192" s="61"/>
      <c r="AO192" s="61"/>
      <c r="AP192" s="61"/>
      <c r="AQ192" s="61"/>
      <c r="AR192" s="61"/>
      <c r="AS192" s="61"/>
      <c r="AT192" s="61"/>
      <c r="AU192" s="61"/>
      <c r="AV192" s="61"/>
      <c r="AW192" s="61"/>
      <c r="AX192" s="61"/>
      <c r="AY192" s="61"/>
      <c r="AZ192" s="61"/>
      <c r="BA192" s="61"/>
      <c r="BB192" s="61"/>
      <c r="BC192" s="61"/>
      <c r="BD192" s="61"/>
      <c r="BE192" s="43"/>
      <c r="BF192" s="43"/>
      <c r="BG192" s="43"/>
      <c r="BH192" s="43"/>
      <c r="BI192" s="43"/>
      <c r="BJ192" s="43"/>
      <c r="BK192" s="43"/>
      <c r="BL192" s="43"/>
      <c r="BM192" s="43"/>
      <c r="BN192" s="43"/>
      <c r="BO192" s="43"/>
      <c r="BP192" s="43"/>
      <c r="BQ192" s="43"/>
      <c r="BR192" s="43"/>
      <c r="BS192" s="43"/>
      <c r="BT192" s="43"/>
      <c r="BU192" s="43"/>
      <c r="BV192" s="43"/>
      <c r="BW192" s="43"/>
      <c r="BX192" s="43"/>
      <c r="BY192" s="43"/>
      <c r="BZ192" s="43"/>
      <c r="CA192" s="43"/>
      <c r="CB192" s="43"/>
      <c r="CC192" s="43"/>
      <c r="CD192" s="43"/>
      <c r="CE192" s="43"/>
      <c r="CF192" s="43"/>
      <c r="CG192" s="43"/>
      <c r="CH192" s="43"/>
      <c r="CI192" s="43"/>
      <c r="CJ192" s="43"/>
      <c r="CK192" s="43"/>
      <c r="CL192" s="43"/>
      <c r="CM192" s="43"/>
      <c r="CN192" s="43"/>
      <c r="CO192" s="43"/>
      <c r="CP192" s="43"/>
      <c r="CQ192" s="43"/>
      <c r="CR192" s="43"/>
      <c r="CS192" s="43"/>
      <c r="CT192" s="43"/>
      <c r="CU192" s="43"/>
      <c r="CV192" s="43"/>
      <c r="CW192" s="43"/>
      <c r="CX192" s="43"/>
      <c r="CY192" s="43"/>
      <c r="CZ192" s="43"/>
      <c r="DA192" s="43"/>
      <c r="DB192" s="43"/>
      <c r="DC192" s="43"/>
      <c r="DD192" s="43"/>
      <c r="DE192" s="43"/>
      <c r="DF192" s="43"/>
      <c r="DG192" s="43"/>
      <c r="DH192" s="43"/>
      <c r="DI192" s="43"/>
      <c r="DJ192" s="43"/>
      <c r="DK192" s="43"/>
      <c r="DL192" s="43"/>
      <c r="DM192" s="43"/>
      <c r="DN192" s="43"/>
      <c r="DO192" s="43"/>
      <c r="DP192" s="43"/>
      <c r="DQ192" s="43"/>
      <c r="DR192" s="43"/>
      <c r="DS192" s="43"/>
      <c r="DT192" s="43"/>
      <c r="DU192" s="43"/>
      <c r="DV192" s="43"/>
      <c r="DW192" s="43"/>
      <c r="DX192" s="43"/>
      <c r="DY192" s="43"/>
      <c r="DZ192" s="43"/>
      <c r="EA192" s="43"/>
      <c r="EB192" s="43"/>
      <c r="EC192" s="43"/>
      <c r="ED192" s="43"/>
      <c r="EE192" s="43"/>
      <c r="EF192" s="43"/>
      <c r="EG192" s="43"/>
      <c r="EH192" s="43"/>
      <c r="EI192" s="43"/>
      <c r="EJ192" s="43"/>
    </row>
    <row r="193" spans="1:140" s="44" customFormat="1" ht="12" customHeight="1" x14ac:dyDescent="0.3">
      <c r="A193" s="144"/>
      <c r="B193" s="147"/>
      <c r="C193" s="48" t="str">
        <f>IF(B191="HYBRID",MOVIMENTOS!$P$8,"")</f>
        <v/>
      </c>
      <c r="D193" s="97"/>
      <c r="E193" s="58" t="s">
        <v>1170</v>
      </c>
      <c r="F193" s="32"/>
      <c r="G193" s="33"/>
      <c r="H193" s="58">
        <f t="shared" ref="H193:H214" si="570">IF(OR(IFERROR(AC193,TRUE)=TRUE,IFERROR(AK193,TRUE)=TRUE)=TRUE,0,IF(AC193=0,AK193,AC193))</f>
        <v>0</v>
      </c>
      <c r="I193" s="58">
        <f t="shared" ref="I193:I214" si="571">IF(OR(IFERROR(AD193,TRUE)=TRUE,IFERROR(AL193,TRUE)=TRUE)=TRUE,0,IF(AD193=0,AL193,AD193))</f>
        <v>0</v>
      </c>
      <c r="J193" s="58">
        <f t="shared" ref="J193:J214" si="572">IF(OR(IFERROR(AE193,TRUE)=TRUE,IFERROR(AM193,TRUE)=TRUE)=TRUE,0,IF(AE193=0,AM193,AE193))</f>
        <v>0</v>
      </c>
      <c r="K193" s="58">
        <f t="shared" ref="K193:K214" si="573">IF(OR(IFERROR(AF193,TRUE)=TRUE,IFERROR(AN193,TRUE)=TRUE)=TRUE,0,IF(AF193=0,AN193,AF193))</f>
        <v>0</v>
      </c>
      <c r="L193" s="58">
        <f t="shared" ref="L193:L214" si="574">IF(OR(IFERROR(AG193,TRUE)=TRUE,IFERROR(AO193,TRUE)=TRUE)=TRUE,0,IF(AG193=0,AO193,AG193))</f>
        <v>0</v>
      </c>
      <c r="M193" s="58">
        <f t="shared" ref="M193:M214" si="575">IF(OR(IFERROR(AH193,TRUE)=TRUE,IFERROR(AP193,TRUE)=TRUE)=TRUE,0,IF(AH193=0,AP193,AH193))</f>
        <v>0</v>
      </c>
      <c r="N193" s="58">
        <f t="shared" ref="N193:N214" si="576">IF(OR(IFERROR(AI193,TRUE)=TRUE,IFERROR(AQ193,TRUE)=TRUE)=TRUE,0,IF(AI193=0,AQ193,AI193))</f>
        <v>0</v>
      </c>
      <c r="O193" s="58">
        <f t="shared" ref="O193:O214" si="577">IF(OR(IFERROR(AJ193,TRUE)=TRUE,IFERROR(AR193,TRUE)=TRUE)=TRUE,0,IF(AJ193=0,AR193,AJ193))</f>
        <v>0</v>
      </c>
      <c r="P193" s="34">
        <f t="shared" ref="P193" si="578">SUM(H193:O193)</f>
        <v>0</v>
      </c>
      <c r="Q193" s="34" t="str">
        <f t="shared" ref="Q193:Q214" si="579">C193</f>
        <v/>
      </c>
      <c r="R193" s="34">
        <f>IF(R192=MOVIMENTOS!$A$53,MOVIMENTOS!$A$54,IF(R192=MOVIMENTOS!$B$53,MOVIMENTOS!$B$54,IF(R192=MOVIMENTOS!$C$53,MOVIMENTOS!$C$54,IF(R192=MOVIMENTOS!$D$53,MOVIMENTOS!$D$54,IF(R192=MOVIMENTOS!$E$53,MOVIMENTOS!$E$54,IF(R192=MOVIMENTOS!$F$53,MOVIMENTOS!$F$54,IF(R192=MOVIMENTOS!$G$53,MOVIMENTOS!$G$54,IF(R192=MOVIMENTOS!$I$53,MOVIMENTOS!$I$54,IF(R192=MOVIMENTOS!$J$53,MOVIMENTOS!$J$54,IF(R192=MOVIMENTOS!$K$53,MOVIMENTOS!$K$54,IF(R192=MOVIMENTOS!$L$53,MOVIMENTOS!$L$54,IF(R192=MOVIMENTOS!$M$53,MOVIMENTOS!$M$54,IF(R192=MOVIMENTOS!$N$53,MOVIMENTOS!$N$54,IF(R192=MOVIMENTOS!$O$53,MOVIMENTOS!$O$54,IF(R192=MOVIMENTOS!$P$53,MOVIMENTOS!$P$54,IF(R192=MOVIMENTOS!$Q$53,MOVIMENTOS!$Q$54,IF(R192=MOVIMENTOS!$R$53,MOVIMENTOS!$R$54,IF(R192=MOVIMENTOS!$S$53,MOVIMENTOS!$S$54,IF(R192=MOVIMENTOS!$T$53,MOVIMENTOS!$T$54,0)))))))))))))))))))</f>
        <v>0</v>
      </c>
      <c r="S193" s="34">
        <f>IF(S192=MOVIMENTOS!$A$53,MOVIMENTOS!$A$54,IF(S192=MOVIMENTOS!$B$53,MOVIMENTOS!$B$54,IF(S192=MOVIMENTOS!$C$53,MOVIMENTOS!$C$54,IF(S192=MOVIMENTOS!$D$53,MOVIMENTOS!$D$54,IF(S192=MOVIMENTOS!$E$53,MOVIMENTOS!$E$54,IF(S192=MOVIMENTOS!$F$53,MOVIMENTOS!$F$54,IF(S192=MOVIMENTOS!$G$53,MOVIMENTOS!$G$54,IF(S192=MOVIMENTOS!$I$53,MOVIMENTOS!$I$54,IF(S192=MOVIMENTOS!$J$53,MOVIMENTOS!$J$54,IF(S192=MOVIMENTOS!$K$53,MOVIMENTOS!$K$54,IF(S192=MOVIMENTOS!$L$53,MOVIMENTOS!$L$54,IF(S192=MOVIMENTOS!$M$53,MOVIMENTOS!$M$54,IF(S192=MOVIMENTOS!$N$53,MOVIMENTOS!$N$54,IF(S192=MOVIMENTOS!$O$53,MOVIMENTOS!$O$54,IF(S192=MOVIMENTOS!$P$53,MOVIMENTOS!$P$54,IF(S192=MOVIMENTOS!$Q$53,MOVIMENTOS!$Q$54,IF(S192=MOVIMENTOS!$R$53,MOVIMENTOS!$R$54,IF(S192=MOVIMENTOS!$S$53,MOVIMENTOS!$S$54,IF(S192=MOVIMENTOS!$T$53,MOVIMENTOS!$T$54,0)))))))))))))))))))</f>
        <v>0</v>
      </c>
      <c r="T193" s="34">
        <f>IF(T192=MOVIMENTOS!$A$53,MOVIMENTOS!$A$54,IF(T192=MOVIMENTOS!$B$53,MOVIMENTOS!$B$54,IF(T192=MOVIMENTOS!$C$53,MOVIMENTOS!$C$54,IF(T192=MOVIMENTOS!$D$53,MOVIMENTOS!$D$54,IF(T192=MOVIMENTOS!$E$53,MOVIMENTOS!$E$54,IF(T192=MOVIMENTOS!$F$53,MOVIMENTOS!$F$54,IF(T192=MOVIMENTOS!$G$53,MOVIMENTOS!$G$54,IF(T192=MOVIMENTOS!$I$53,MOVIMENTOS!$I$54,IF(T192=MOVIMENTOS!$J$53,MOVIMENTOS!$J$54,IF(T192=MOVIMENTOS!$K$53,MOVIMENTOS!$K$54,IF(T192=MOVIMENTOS!$L$53,MOVIMENTOS!$L$54,IF(T192=MOVIMENTOS!$M$53,MOVIMENTOS!$M$54,IF(T192=MOVIMENTOS!$N$53,MOVIMENTOS!$N$54,IF(T192=MOVIMENTOS!$O$53,MOVIMENTOS!$O$54,IF(T192=MOVIMENTOS!$P$53,MOVIMENTOS!$P$54,IF(T192=MOVIMENTOS!$Q$53,MOVIMENTOS!$Q$54,IF(T192=MOVIMENTOS!$R$53,MOVIMENTOS!$R$54,IF(T192=MOVIMENTOS!$S$53,MOVIMENTOS!$S$54,IF(T192=MOVIMENTOS!$T$53,MOVIMENTOS!$T$54,0)))))))))))))))))))</f>
        <v>0</v>
      </c>
      <c r="U193" s="34">
        <f>IF(U192=MOVIMENTOS!$A$53,MOVIMENTOS!$A$54,IF(U192=MOVIMENTOS!$B$53,MOVIMENTOS!$B$54,IF(U192=MOVIMENTOS!$C$53,MOVIMENTOS!$C$54,IF(U192=MOVIMENTOS!$D$53,MOVIMENTOS!$D$54,IF(U192=MOVIMENTOS!$E$53,MOVIMENTOS!$E$54,IF(U192=MOVIMENTOS!$F$53,MOVIMENTOS!$F$54,IF(U192=MOVIMENTOS!$G$53,MOVIMENTOS!$G$54,IF(U192=MOVIMENTOS!$I$53,MOVIMENTOS!$I$54,IF(U192=MOVIMENTOS!$J$53,MOVIMENTOS!$J$54,IF(U192=MOVIMENTOS!$K$53,MOVIMENTOS!$K$54,IF(U192=MOVIMENTOS!$L$53,MOVIMENTOS!$L$54,IF(U192=MOVIMENTOS!$M$53,MOVIMENTOS!$M$54,IF(U192=MOVIMENTOS!$N$53,MOVIMENTOS!$N$54,IF(U192=MOVIMENTOS!$O$53,MOVIMENTOS!$O$54,IF(U192=MOVIMENTOS!$P$53,MOVIMENTOS!$P$54,IF(U192=MOVIMENTOS!$Q$53,MOVIMENTOS!$Q$54,IF(U192=MOVIMENTOS!$R$53,MOVIMENTOS!$R$54,IF(U192=MOVIMENTOS!$S$53,MOVIMENTOS!$S$54,IF(U192=MOVIMENTOS!$T$53,MOVIMENTOS!$T$54,0)))))))))))))))))))</f>
        <v>0</v>
      </c>
      <c r="V193" s="34">
        <f>IF(V192=MOVIMENTOS!$A$53,MOVIMENTOS!$A$54,IF(V192=MOVIMENTOS!$B$53,MOVIMENTOS!$B$54,IF(V192=MOVIMENTOS!$C$53,MOVIMENTOS!$C$54,IF(V192=MOVIMENTOS!$D$53,MOVIMENTOS!$D$54,IF(V192=MOVIMENTOS!$E$53,MOVIMENTOS!$E$54,IF(V192=MOVIMENTOS!$F$53,MOVIMENTOS!$F$54,IF(V192=MOVIMENTOS!$G$53,MOVIMENTOS!$G$54,IF(V192=MOVIMENTOS!$I$53,MOVIMENTOS!$I$54,IF(V192=MOVIMENTOS!$J$53,MOVIMENTOS!$J$54,IF(V192=MOVIMENTOS!$K$53,MOVIMENTOS!$K$54,IF(V192=MOVIMENTOS!$L$53,MOVIMENTOS!$L$54,IF(V192=MOVIMENTOS!$M$53,MOVIMENTOS!$M$54,IF(V192=MOVIMENTOS!$N$53,MOVIMENTOS!$N$54,IF(V192=MOVIMENTOS!$O$53,MOVIMENTOS!$O$54,IF(V192=MOVIMENTOS!$P$53,MOVIMENTOS!$P$54,IF(V192=MOVIMENTOS!$Q$53,MOVIMENTOS!$Q$54,IF(V192=MOVIMENTOS!$R$53,MOVIMENTOS!$R$54,IF(V192=MOVIMENTOS!$S$53,MOVIMENTOS!$S$54,IF(V192=MOVIMENTOS!$T$53,MOVIMENTOS!$T$54,0)))))))))))))))))))</f>
        <v>0</v>
      </c>
      <c r="W193" s="34">
        <f>IF(W192=MOVIMENTOS!$A$53,MOVIMENTOS!$A$54,IF(W192=MOVIMENTOS!$B$53,MOVIMENTOS!$B$54,IF(W192=MOVIMENTOS!$C$53,MOVIMENTOS!$C$54,IF(W192=MOVIMENTOS!$D$53,MOVIMENTOS!$D$54,IF(W192=MOVIMENTOS!$E$53,MOVIMENTOS!$E$54,IF(W192=MOVIMENTOS!$F$53,MOVIMENTOS!$F$54,IF(W192=MOVIMENTOS!$G$53,MOVIMENTOS!$G$54,IF(W192=MOVIMENTOS!$I$53,MOVIMENTOS!$I$54,IF(W192=MOVIMENTOS!$J$53,MOVIMENTOS!$J$54,IF(W192=MOVIMENTOS!$K$53,MOVIMENTOS!$K$54,IF(W192=MOVIMENTOS!$L$53,MOVIMENTOS!$L$54,IF(W192=MOVIMENTOS!$M$53,MOVIMENTOS!$M$54,IF(W192=MOVIMENTOS!$N$53,MOVIMENTOS!$N$54,IF(W192=MOVIMENTOS!$O$53,MOVIMENTOS!$O$54,IF(W192=MOVIMENTOS!$P$53,MOVIMENTOS!$P$54,IF(W192=MOVIMENTOS!$Q$53,MOVIMENTOS!$Q$54,IF(W192=MOVIMENTOS!$R$53,MOVIMENTOS!$R$54,IF(W192=MOVIMENTOS!$S$53,MOVIMENTOS!$S$54,IF(W192=MOVIMENTOS!$T$53,MOVIMENTOS!$T$54,0)))))))))))))))))))</f>
        <v>0</v>
      </c>
      <c r="X193" s="91">
        <f>IF(X192=MOVIMENTOS!$A$53,MOVIMENTOS!$A$54,IF(X192=MOVIMENTOS!$B$53,MOVIMENTOS!$B$54,IF(X192=MOVIMENTOS!$C$53,MOVIMENTOS!$C$54,IF(X192=MOVIMENTOS!$D$53,MOVIMENTOS!$D$54,IF(X192=MOVIMENTOS!$E$53,MOVIMENTOS!$E$54,IF(X192=MOVIMENTOS!$F$53,MOVIMENTOS!$F$54,IF(X192=MOVIMENTOS!$G$53,MOVIMENTOS!$G$54,IF(X192=MOVIMENTOS!$I$53,MOVIMENTOS!$I$54,IF(X192=MOVIMENTOS!$J$53,MOVIMENTOS!$J$54,IF(X192=MOVIMENTOS!$K$53,MOVIMENTOS!$K$54,IF(X192=MOVIMENTOS!$L$53,MOVIMENTOS!$L$54,IF(X192=MOVIMENTOS!$M$53,MOVIMENTOS!$M$54,IF(X192=MOVIMENTOS!$N$53,MOVIMENTOS!$N$54,IF(X192=MOVIMENTOS!$O$53,MOVIMENTOS!$O$54,IF(X192=MOVIMENTOS!$P$53,MOVIMENTOS!$P$54,IF(X192=MOVIMENTOS!$Q$53,MOVIMENTOS!$Q$54,IF(X192=MOVIMENTOS!$R$53,MOVIMENTOS!$R$54,IF(X192=MOVIMENTOS!$S$53,MOVIMENTOS!$S$54,IF(X192=MOVIMENTOS!$T$53,MOVIMENTOS!$T$54,0)))))))))))))))))))</f>
        <v>0</v>
      </c>
      <c r="Y193" s="71">
        <f t="shared" ref="Y193" si="580">P193+X193+SUM(F196:W196)</f>
        <v>0</v>
      </c>
      <c r="Z193" s="122"/>
      <c r="AA193" s="69"/>
      <c r="AB193" s="61"/>
      <c r="AC193" s="62">
        <f>IF(B191="HYBRID",HLOOKUP(H192,MOVIMENTOS!$A$38:$AQ$39,2,0),0)</f>
        <v>0</v>
      </c>
      <c r="AD193" s="62">
        <f>IF(B191="HYBRID",HLOOKUP(I192,MOVIMENTOS!$A$38:$AQ$39,2,0),0)</f>
        <v>0</v>
      </c>
      <c r="AE193" s="62">
        <f>IF(B191="HYBRID",HLOOKUP(J192,MOVIMENTOS!$A$38:$AQ$39,2,0),0)</f>
        <v>0</v>
      </c>
      <c r="AF193" s="62">
        <f>IF(B191="HYBRID",HLOOKUP(K192,MOVIMENTOS!$A$38:$AQ$39,2,0),0)</f>
        <v>0</v>
      </c>
      <c r="AG193" s="62">
        <f>IF(B191="HYBRID",HLOOKUP(L192,MOVIMENTOS!$A$38:$AQ$39,2,0),0)</f>
        <v>0</v>
      </c>
      <c r="AH193" s="62">
        <f>IF(B191="HYBRID",HLOOKUP(M192,MOVIMENTOS!$A$38:$AQ$39,2,0),0)</f>
        <v>0</v>
      </c>
      <c r="AI193" s="62">
        <f>IF(B191="HYBRID",HLOOKUP(N192,MOVIMENTOS!$A$38:$AQ$39,2,0),0)</f>
        <v>0</v>
      </c>
      <c r="AJ193" s="62">
        <f>IF(B191="HYBRID",HLOOKUP(O192,MOVIMENTOS!$A$38:$AQ$39,2,0),0)</f>
        <v>0</v>
      </c>
      <c r="AK193" s="63">
        <f>IF(B191="TRE",HLOOKUP(H192,MOVIMENTOS!$A$57:$K$60,VLOOKUP($C$4,MOVIMENTOS!$A$63:$B$65,2,0),TRUE),0)</f>
        <v>0</v>
      </c>
      <c r="AL193" s="63">
        <f>IF(B191="TRE",HLOOKUP(I192,MOVIMENTOS!$A$57:$K$60,VLOOKUP($C$4,MOVIMENTOS!$A$63:$B$65,2,0),TRUE),0)</f>
        <v>0</v>
      </c>
      <c r="AM193" s="63">
        <f>IF(B191="TRE",HLOOKUP(J192,MOVIMENTOS!$A$57:$K$60,VLOOKUP($C$4,MOVIMENTOS!$A$63:$B$65,2,0),TRUE),0)</f>
        <v>0</v>
      </c>
      <c r="AN193" s="63">
        <f>IF(B191="TRE",HLOOKUP(K192,MOVIMENTOS!$A$57:$K$60,VLOOKUP($C$4,MOVIMENTOS!$A$63:$B$65,2,0),TRUE),0)</f>
        <v>0</v>
      </c>
      <c r="AO193" s="63">
        <f>IF(B191="TRE",HLOOKUP(N192,MOVIMENTOS!$A$57:$K$60,VLOOKUP($C$4,MOVIMENTOS!$A$63:$B$65,2,0),TRUE),0)</f>
        <v>0</v>
      </c>
      <c r="AP193" s="63">
        <f>IF(B191="TRE",HLOOKUP(O192,MOVIMENTOS!$A$57:$K$60,VLOOKUP($C$4,MOVIMENTOS!$A$63:$B$65,2,0),TRUE),0)</f>
        <v>0</v>
      </c>
      <c r="AQ193" s="63">
        <f>IF(C191="TRE",HLOOKUP(Q192,MOVIMENTOS!$A$57:$K$60,VLOOKUP($C$4,MOVIMENTOS!$A$63:$B$65,2,0),TRUE),0)</f>
        <v>0</v>
      </c>
      <c r="AR193" s="63">
        <f>IF(D191="TRE",HLOOKUP(R192,MOVIMENTOS!$A$57:$K$60,VLOOKUP($C$4,MOVIMENTOS!$A$63:$B$65,2,0),TRUE),0)</f>
        <v>0</v>
      </c>
      <c r="AS193" s="72" t="s">
        <v>1592</v>
      </c>
      <c r="AT193" s="61"/>
      <c r="AU193" s="61"/>
      <c r="AV193" s="61"/>
      <c r="AW193" s="61"/>
      <c r="AX193" s="61"/>
      <c r="AY193" s="61"/>
      <c r="AZ193" s="61"/>
      <c r="BA193" s="61"/>
      <c r="BB193" s="61"/>
      <c r="BC193" s="61"/>
      <c r="BD193" s="61"/>
      <c r="BE193" s="43"/>
      <c r="BF193" s="43"/>
      <c r="BG193" s="43"/>
      <c r="BH193" s="43"/>
      <c r="BI193" s="43"/>
      <c r="BJ193" s="43"/>
      <c r="BK193" s="43"/>
      <c r="BL193" s="43"/>
      <c r="BM193" s="43"/>
      <c r="BN193" s="43"/>
      <c r="BO193" s="43"/>
      <c r="BP193" s="43"/>
      <c r="BQ193" s="43"/>
      <c r="BR193" s="43"/>
      <c r="BS193" s="43"/>
      <c r="BT193" s="43"/>
      <c r="BU193" s="43"/>
      <c r="BV193" s="43"/>
      <c r="BW193" s="43"/>
      <c r="BX193" s="43"/>
      <c r="BY193" s="43"/>
      <c r="BZ193" s="43"/>
      <c r="CA193" s="43"/>
      <c r="CB193" s="43"/>
      <c r="CC193" s="43"/>
      <c r="CD193" s="43"/>
      <c r="CE193" s="43"/>
      <c r="CF193" s="43"/>
      <c r="CG193" s="43"/>
      <c r="CH193" s="43"/>
      <c r="CI193" s="43"/>
      <c r="CJ193" s="43"/>
      <c r="CK193" s="43"/>
      <c r="CL193" s="43"/>
      <c r="CM193" s="43"/>
      <c r="CN193" s="43"/>
      <c r="CO193" s="43"/>
      <c r="CP193" s="43"/>
      <c r="CQ193" s="43"/>
      <c r="CR193" s="43"/>
      <c r="CS193" s="43"/>
      <c r="CT193" s="43"/>
      <c r="CU193" s="43"/>
      <c r="CV193" s="43"/>
      <c r="CW193" s="43"/>
      <c r="CX193" s="43"/>
      <c r="CY193" s="43"/>
      <c r="CZ193" s="43"/>
      <c r="DA193" s="43"/>
      <c r="DB193" s="43"/>
      <c r="DC193" s="43"/>
      <c r="DD193" s="43"/>
      <c r="DE193" s="43"/>
      <c r="DF193" s="43"/>
      <c r="DG193" s="43"/>
      <c r="DH193" s="43"/>
      <c r="DI193" s="43"/>
      <c r="DJ193" s="43"/>
      <c r="DK193" s="43"/>
      <c r="DL193" s="43"/>
      <c r="DM193" s="43"/>
      <c r="DN193" s="43"/>
      <c r="DO193" s="43"/>
      <c r="DP193" s="43"/>
      <c r="DQ193" s="43"/>
      <c r="DR193" s="43"/>
      <c r="DS193" s="43"/>
      <c r="DT193" s="43"/>
      <c r="DU193" s="43"/>
      <c r="DV193" s="43"/>
      <c r="DW193" s="43"/>
      <c r="DX193" s="43"/>
      <c r="DY193" s="43"/>
      <c r="DZ193" s="43"/>
      <c r="EA193" s="43"/>
      <c r="EB193" s="43"/>
      <c r="EC193" s="43"/>
      <c r="ED193" s="43"/>
      <c r="EE193" s="43"/>
      <c r="EF193" s="43"/>
      <c r="EG193" s="43"/>
      <c r="EH193" s="43"/>
      <c r="EI193" s="43"/>
      <c r="EJ193" s="43"/>
    </row>
    <row r="194" spans="1:140" s="44" customFormat="1" ht="22.5" customHeight="1" x14ac:dyDescent="0.25">
      <c r="A194" s="144"/>
      <c r="B194" s="147"/>
      <c r="C194" s="43" t="str">
        <f t="shared" ref="C194:C214" si="581">IF($C$4="Duet","Faturização",IF($C$4="Duet Mix","Faturização",IF($C$4="team","Faturização",IF($C$4="Combi","Faturização",""))))</f>
        <v/>
      </c>
      <c r="D194" s="97"/>
      <c r="E194" s="58" t="str">
        <f t="shared" ref="E194" si="582">IF(AND(C194="Faturização",B191="Hybrid"),"Faturização","")</f>
        <v/>
      </c>
      <c r="F194" s="149" t="s">
        <v>1617</v>
      </c>
      <c r="G194" s="150"/>
      <c r="H194" s="74"/>
      <c r="I194" s="75"/>
      <c r="J194" s="75"/>
      <c r="K194" s="75"/>
      <c r="L194" s="75"/>
      <c r="M194" s="75"/>
      <c r="N194" s="75"/>
      <c r="O194" s="76"/>
      <c r="P194" s="61">
        <f t="shared" ref="P194" si="583">(H193*H194)+(I193*I194)+(J193*J194)+(K193*K194)+(L193*L194)+(M193*M194)+(N193*N194)+(O193*O194)</f>
        <v>0</v>
      </c>
      <c r="Q194" s="61"/>
      <c r="R194" s="43"/>
      <c r="S194" s="43"/>
      <c r="T194" s="43"/>
      <c r="U194" s="43"/>
      <c r="V194" s="43"/>
      <c r="W194" s="43"/>
      <c r="X194" s="70">
        <f t="shared" ref="X194" si="584">(R193*R194)+(S193*S194)+(T193*T194)+(U193*U194)+(V193*V194)+(W193*W194)</f>
        <v>0</v>
      </c>
      <c r="Y194" s="70">
        <f t="shared" ref="Y194" si="585">F193+G193+P194+X194+SUM(F197:W197)</f>
        <v>0</v>
      </c>
      <c r="Z194" s="122"/>
      <c r="AA194" s="61"/>
      <c r="AB194" s="61"/>
      <c r="AC194" s="62"/>
      <c r="AD194" s="62"/>
      <c r="AE194" s="62"/>
      <c r="AF194" s="62"/>
      <c r="AG194" s="62"/>
      <c r="AH194" s="62"/>
      <c r="AI194" s="62"/>
      <c r="AJ194" s="62"/>
      <c r="AK194" s="63"/>
      <c r="AL194" s="63"/>
      <c r="AM194" s="63"/>
      <c r="AN194" s="63"/>
      <c r="AO194" s="63"/>
      <c r="AP194" s="63"/>
      <c r="AQ194" s="63"/>
      <c r="AR194" s="63"/>
      <c r="AS194" s="70" t="s">
        <v>1593</v>
      </c>
      <c r="AT194" s="61"/>
      <c r="AU194" s="61"/>
      <c r="AV194" s="61"/>
      <c r="AW194" s="61"/>
      <c r="AX194" s="61"/>
      <c r="AY194" s="61"/>
      <c r="AZ194" s="61"/>
      <c r="BA194" s="61"/>
      <c r="BB194" s="61"/>
      <c r="BC194" s="61"/>
      <c r="BD194" s="61"/>
      <c r="BE194" s="43"/>
      <c r="BF194" s="43"/>
      <c r="BG194" s="43"/>
      <c r="BH194" s="43"/>
      <c r="BI194" s="43"/>
      <c r="BJ194" s="43"/>
      <c r="BK194" s="43"/>
      <c r="BL194" s="43"/>
      <c r="BM194" s="43"/>
      <c r="BN194" s="43"/>
      <c r="BO194" s="43"/>
      <c r="BP194" s="43"/>
      <c r="BQ194" s="43"/>
      <c r="BR194" s="43"/>
      <c r="BS194" s="43"/>
      <c r="BT194" s="43"/>
      <c r="BU194" s="43"/>
      <c r="BV194" s="43"/>
      <c r="BW194" s="43"/>
      <c r="BX194" s="43"/>
      <c r="BY194" s="43"/>
      <c r="BZ194" s="43"/>
      <c r="CA194" s="43"/>
      <c r="CB194" s="43"/>
      <c r="CC194" s="43"/>
      <c r="CD194" s="43"/>
      <c r="CE194" s="43"/>
      <c r="CF194" s="43"/>
      <c r="CG194" s="43"/>
      <c r="CH194" s="43"/>
      <c r="CI194" s="43"/>
      <c r="CJ194" s="43"/>
      <c r="CK194" s="43"/>
      <c r="CL194" s="43"/>
      <c r="CM194" s="43"/>
      <c r="CN194" s="43"/>
      <c r="CO194" s="43"/>
      <c r="CP194" s="43"/>
      <c r="CQ194" s="43"/>
      <c r="CR194" s="43"/>
      <c r="CS194" s="43"/>
      <c r="CT194" s="43"/>
      <c r="CU194" s="43"/>
      <c r="CV194" s="43"/>
      <c r="CW194" s="43"/>
      <c r="CX194" s="43"/>
      <c r="CY194" s="43"/>
      <c r="CZ194" s="43"/>
      <c r="DA194" s="43"/>
      <c r="DB194" s="43"/>
      <c r="DC194" s="43"/>
      <c r="DD194" s="43"/>
      <c r="DE194" s="43"/>
      <c r="DF194" s="43"/>
      <c r="DG194" s="43"/>
      <c r="DH194" s="43"/>
      <c r="DI194" s="43"/>
      <c r="DJ194" s="43"/>
      <c r="DK194" s="43"/>
      <c r="DL194" s="43"/>
      <c r="DM194" s="43"/>
      <c r="DN194" s="43"/>
      <c r="DO194" s="43"/>
      <c r="DP194" s="43"/>
      <c r="DQ194" s="43"/>
      <c r="DR194" s="43"/>
      <c r="DS194" s="43"/>
      <c r="DT194" s="43"/>
      <c r="DU194" s="43"/>
      <c r="DV194" s="43"/>
      <c r="DW194" s="43"/>
      <c r="DX194" s="43"/>
      <c r="DY194" s="43"/>
      <c r="DZ194" s="43"/>
      <c r="EA194" s="43"/>
      <c r="EB194" s="43"/>
      <c r="EC194" s="43"/>
      <c r="ED194" s="43"/>
      <c r="EE194" s="43"/>
      <c r="EF194" s="43"/>
      <c r="EG194" s="43"/>
      <c r="EH194" s="43"/>
      <c r="EI194" s="43"/>
      <c r="EJ194" s="43"/>
    </row>
    <row r="195" spans="1:140" s="44" customFormat="1" ht="12" customHeight="1" x14ac:dyDescent="0.25">
      <c r="A195" s="144"/>
      <c r="B195" s="147"/>
      <c r="C195" s="87" t="str">
        <f t="shared" ref="C195" si="586">IF(AND($B191="ACROB",$C$4="EQUIPA"),"ACROB_B",IF(AND($B191="ACROB",$C$4="combinado"),"ACROB_B",""))</f>
        <v/>
      </c>
      <c r="D195" s="97"/>
      <c r="E195" s="54" t="s">
        <v>66</v>
      </c>
      <c r="F195" s="85"/>
      <c r="G195" s="86" t="str">
        <f t="shared" ref="G195:G214" si="587">IF(C196="ACROB_C","ACRO-PAIR","")</f>
        <v/>
      </c>
      <c r="H195" s="78"/>
      <c r="I195" s="49"/>
      <c r="J195" s="49"/>
      <c r="K195" s="49"/>
      <c r="L195" s="49"/>
      <c r="M195" s="49"/>
      <c r="N195" s="49"/>
      <c r="O195" s="79"/>
      <c r="P195" s="49"/>
      <c r="Q195" s="49"/>
      <c r="R195" s="80"/>
      <c r="S195" s="80"/>
      <c r="T195" s="80"/>
      <c r="U195" s="80"/>
      <c r="V195" s="80"/>
      <c r="W195" s="77"/>
      <c r="X195" s="49"/>
      <c r="Y195" s="49"/>
      <c r="Z195" s="122"/>
      <c r="AA195" s="61"/>
      <c r="AB195" s="61"/>
      <c r="AC195" s="61"/>
      <c r="AD195" s="61"/>
      <c r="AE195" s="61"/>
      <c r="AF195" s="61"/>
      <c r="AG195" s="61"/>
      <c r="AH195" s="61"/>
      <c r="AI195" s="61"/>
      <c r="AJ195" s="61"/>
      <c r="AK195" s="61"/>
      <c r="AL195" s="61"/>
      <c r="AM195" s="61"/>
      <c r="AN195" s="61"/>
      <c r="AO195" s="61"/>
      <c r="AP195" s="61"/>
      <c r="AQ195" s="61"/>
      <c r="AR195" s="61"/>
      <c r="AS195" s="61"/>
      <c r="AT195" s="61"/>
      <c r="AU195" s="61"/>
      <c r="AV195" s="61"/>
      <c r="AW195" s="61"/>
      <c r="AX195" s="61"/>
      <c r="AY195" s="61"/>
      <c r="AZ195" s="61"/>
      <c r="BA195" s="61"/>
      <c r="BB195" s="61"/>
      <c r="BC195" s="61"/>
      <c r="BD195" s="61"/>
      <c r="BE195" s="43"/>
      <c r="BF195" s="43"/>
      <c r="BG195" s="43"/>
      <c r="BH195" s="43"/>
      <c r="BI195" s="43"/>
      <c r="BJ195" s="43"/>
      <c r="BK195" s="43"/>
      <c r="BL195" s="43"/>
      <c r="BM195" s="43"/>
      <c r="BN195" s="43"/>
      <c r="BO195" s="43"/>
      <c r="BP195" s="43"/>
      <c r="BQ195" s="43"/>
      <c r="BR195" s="43"/>
      <c r="BS195" s="43"/>
      <c r="BT195" s="43"/>
      <c r="BU195" s="43"/>
      <c r="BV195" s="43"/>
      <c r="BW195" s="43"/>
      <c r="BX195" s="43"/>
      <c r="BY195" s="43"/>
      <c r="BZ195" s="43"/>
      <c r="CA195" s="43"/>
      <c r="CB195" s="43"/>
      <c r="CC195" s="43"/>
      <c r="CD195" s="43"/>
      <c r="CE195" s="43"/>
      <c r="CF195" s="43"/>
      <c r="CG195" s="43"/>
      <c r="CH195" s="43"/>
      <c r="CI195" s="43"/>
      <c r="CJ195" s="43"/>
      <c r="CK195" s="43"/>
      <c r="CL195" s="43"/>
      <c r="CM195" s="43"/>
      <c r="CN195" s="43"/>
      <c r="CO195" s="43"/>
      <c r="CP195" s="43"/>
      <c r="CQ195" s="43"/>
      <c r="CR195" s="43"/>
      <c r="CS195" s="43"/>
      <c r="CT195" s="43"/>
      <c r="CU195" s="43"/>
      <c r="CV195" s="43"/>
      <c r="CW195" s="43"/>
      <c r="CX195" s="43"/>
      <c r="CY195" s="43"/>
      <c r="CZ195" s="43"/>
      <c r="DA195" s="43"/>
      <c r="DB195" s="43"/>
      <c r="DC195" s="43"/>
      <c r="DD195" s="43"/>
      <c r="DE195" s="43"/>
      <c r="DF195" s="43"/>
      <c r="DG195" s="43"/>
      <c r="DH195" s="43"/>
      <c r="DI195" s="43"/>
      <c r="DJ195" s="43"/>
      <c r="DK195" s="43"/>
      <c r="DL195" s="43"/>
      <c r="DM195" s="43"/>
      <c r="DN195" s="43"/>
      <c r="DO195" s="43"/>
      <c r="DP195" s="43"/>
      <c r="DQ195" s="43"/>
      <c r="DR195" s="43"/>
      <c r="DS195" s="43"/>
      <c r="DT195" s="43"/>
      <c r="DU195" s="43"/>
      <c r="DV195" s="43"/>
      <c r="DW195" s="43"/>
      <c r="DX195" s="43"/>
      <c r="DY195" s="43"/>
      <c r="DZ195" s="43"/>
      <c r="EA195" s="43"/>
      <c r="EB195" s="43"/>
      <c r="EC195" s="43"/>
      <c r="ED195" s="43"/>
      <c r="EE195" s="43"/>
      <c r="EF195" s="43"/>
      <c r="EG195" s="43"/>
      <c r="EH195" s="43"/>
      <c r="EI195" s="43"/>
      <c r="EJ195" s="43"/>
    </row>
    <row r="196" spans="1:140" s="44" customFormat="1" ht="12" customHeight="1" thickBot="1" x14ac:dyDescent="0.3">
      <c r="A196" s="145"/>
      <c r="B196" s="148"/>
      <c r="C196" s="88" t="str">
        <f t="shared" ref="C196" si="588">IF(AND(B191="ACROB",$C$5="DUETO"),"ACROB_C","")</f>
        <v/>
      </c>
      <c r="D196" s="98"/>
      <c r="E196" s="55" t="s">
        <v>1170</v>
      </c>
      <c r="F196" s="81"/>
      <c r="G196" s="82"/>
      <c r="H196" s="83"/>
      <c r="I196" s="50"/>
      <c r="J196" s="50"/>
      <c r="K196" s="50"/>
      <c r="L196" s="50"/>
      <c r="M196" s="50"/>
      <c r="N196" s="50"/>
      <c r="O196" s="84"/>
      <c r="P196" s="49"/>
      <c r="Q196" s="49"/>
      <c r="R196" s="50"/>
      <c r="S196" s="50"/>
      <c r="T196" s="50"/>
      <c r="U196" s="50"/>
      <c r="V196" s="50"/>
      <c r="W196" s="84"/>
      <c r="X196" s="50"/>
      <c r="Y196" s="50"/>
      <c r="Z196" s="123"/>
      <c r="AA196" s="61"/>
      <c r="AB196" s="61"/>
      <c r="AC196" s="61"/>
      <c r="AD196" s="61"/>
      <c r="AE196" s="61"/>
      <c r="AF196" s="61"/>
      <c r="AG196" s="61"/>
      <c r="AH196" s="61"/>
      <c r="AI196" s="61"/>
      <c r="AJ196" s="61"/>
      <c r="AK196" s="61"/>
      <c r="AL196" s="61"/>
      <c r="AM196" s="61"/>
      <c r="AN196" s="61"/>
      <c r="AO196" s="61"/>
      <c r="AP196" s="61"/>
      <c r="AQ196" s="61"/>
      <c r="AR196" s="61"/>
      <c r="AS196" s="61"/>
      <c r="AT196" s="61"/>
      <c r="AU196" s="61"/>
      <c r="AV196" s="61"/>
      <c r="AW196" s="61"/>
      <c r="AX196" s="61"/>
      <c r="AY196" s="61"/>
      <c r="AZ196" s="61"/>
      <c r="BA196" s="61"/>
      <c r="BB196" s="61"/>
      <c r="BC196" s="61"/>
      <c r="BD196" s="61"/>
      <c r="BE196" s="43"/>
      <c r="BF196" s="43"/>
      <c r="BG196" s="43"/>
      <c r="BH196" s="43"/>
      <c r="BI196" s="43"/>
      <c r="BJ196" s="43"/>
      <c r="BK196" s="43"/>
      <c r="BL196" s="43"/>
      <c r="BM196" s="43"/>
      <c r="BN196" s="43"/>
      <c r="BO196" s="43"/>
      <c r="BP196" s="43"/>
      <c r="BQ196" s="43"/>
      <c r="BR196" s="43"/>
      <c r="BS196" s="43"/>
      <c r="BT196" s="43"/>
      <c r="BU196" s="43"/>
      <c r="BV196" s="43"/>
      <c r="BW196" s="43"/>
      <c r="BX196" s="43"/>
      <c r="BY196" s="43"/>
      <c r="BZ196" s="43"/>
      <c r="CA196" s="43"/>
      <c r="CB196" s="43"/>
      <c r="CC196" s="43"/>
      <c r="CD196" s="43"/>
      <c r="CE196" s="43"/>
      <c r="CF196" s="43"/>
      <c r="CG196" s="43"/>
      <c r="CH196" s="43"/>
      <c r="CI196" s="43"/>
      <c r="CJ196" s="43"/>
      <c r="CK196" s="43"/>
      <c r="CL196" s="43"/>
      <c r="CM196" s="43"/>
      <c r="CN196" s="43"/>
      <c r="CO196" s="43"/>
      <c r="CP196" s="43"/>
      <c r="CQ196" s="43"/>
      <c r="CR196" s="43"/>
      <c r="CS196" s="43"/>
      <c r="CT196" s="43"/>
      <c r="CU196" s="43"/>
      <c r="CV196" s="43"/>
      <c r="CW196" s="43"/>
      <c r="CX196" s="43"/>
      <c r="CY196" s="43"/>
      <c r="CZ196" s="43"/>
      <c r="DA196" s="43"/>
      <c r="DB196" s="43"/>
      <c r="DC196" s="43"/>
      <c r="DD196" s="43"/>
      <c r="DE196" s="43"/>
      <c r="DF196" s="43"/>
      <c r="DG196" s="43"/>
      <c r="DH196" s="43"/>
      <c r="DI196" s="43"/>
      <c r="DJ196" s="43"/>
      <c r="DK196" s="43"/>
      <c r="DL196" s="43"/>
      <c r="DM196" s="43"/>
      <c r="DN196" s="43"/>
      <c r="DO196" s="43"/>
      <c r="DP196" s="43"/>
      <c r="DQ196" s="43"/>
      <c r="DR196" s="43"/>
      <c r="DS196" s="43"/>
      <c r="DT196" s="43"/>
      <c r="DU196" s="43"/>
      <c r="DV196" s="43"/>
      <c r="DW196" s="43"/>
      <c r="DX196" s="43"/>
      <c r="DY196" s="43"/>
      <c r="DZ196" s="43"/>
      <c r="EA196" s="43"/>
      <c r="EB196" s="43"/>
      <c r="EC196" s="43"/>
      <c r="ED196" s="43"/>
      <c r="EE196" s="43"/>
      <c r="EF196" s="43"/>
      <c r="EG196" s="43"/>
      <c r="EH196" s="43"/>
      <c r="EI196" s="43"/>
      <c r="EJ196" s="43"/>
    </row>
    <row r="197" spans="1:140" s="44" customFormat="1" ht="12" customHeight="1" x14ac:dyDescent="0.25">
      <c r="A197" s="143"/>
      <c r="B197" s="146"/>
      <c r="C197" s="141" t="str">
        <f>IF(B197="HYBRID",MOVIMENTOS!$A$8,IF(B197="ACROB",MOVIMENTOS!$E$8,""))</f>
        <v/>
      </c>
      <c r="D197" s="96"/>
      <c r="E197" s="156" t="s">
        <v>1642</v>
      </c>
      <c r="F197" s="158" t="str">
        <f t="shared" ref="F197:F214" si="589">IF(B197="HYBRID",0.5,IF(B197="TRE",0,""))</f>
        <v/>
      </c>
      <c r="G197" s="159"/>
      <c r="H197" s="39"/>
      <c r="I197" s="41"/>
      <c r="J197" s="41"/>
      <c r="K197" s="41"/>
      <c r="L197" s="41"/>
      <c r="M197" s="41"/>
      <c r="N197" s="41"/>
      <c r="O197" s="40"/>
      <c r="P197" s="68"/>
      <c r="Q197" s="103" t="str">
        <f>IF(B197="HYBRID",MOVIMENTOS!$G$8,"")</f>
        <v/>
      </c>
      <c r="R197" s="42"/>
      <c r="S197" s="41"/>
      <c r="T197" s="41"/>
      <c r="U197" s="41"/>
      <c r="V197" s="41"/>
      <c r="W197" s="40"/>
      <c r="X197" s="68"/>
      <c r="Y197" s="68"/>
      <c r="Z197" s="121">
        <f t="shared" ref="Z197" si="590">IF(E200="Faturização",Y200,IF(E200="",Y199,0))</f>
        <v>0</v>
      </c>
      <c r="AA197" s="61"/>
      <c r="AB197" s="61"/>
      <c r="AC197" s="61"/>
      <c r="AD197" s="61"/>
      <c r="AE197" s="61"/>
      <c r="AF197" s="61"/>
      <c r="AG197" s="61"/>
      <c r="AH197" s="61"/>
      <c r="AI197" s="61"/>
      <c r="AJ197" s="61"/>
      <c r="AK197" s="61"/>
      <c r="AL197" s="61"/>
      <c r="AM197" s="61"/>
      <c r="AN197" s="61"/>
      <c r="AO197" s="61"/>
      <c r="AP197" s="61"/>
      <c r="AQ197" s="61"/>
      <c r="AR197" s="61"/>
      <c r="AS197" s="61"/>
      <c r="AT197" s="61"/>
      <c r="AU197" s="61"/>
      <c r="AV197" s="61"/>
      <c r="AW197" s="61"/>
      <c r="AX197" s="61"/>
      <c r="AY197" s="61"/>
      <c r="AZ197" s="61"/>
      <c r="BA197" s="61"/>
      <c r="BB197" s="61"/>
      <c r="BC197" s="61"/>
      <c r="BD197" s="61"/>
      <c r="BE197" s="43"/>
      <c r="BF197" s="43"/>
      <c r="BG197" s="43"/>
      <c r="BH197" s="43"/>
      <c r="BI197" s="43"/>
      <c r="BJ197" s="43"/>
      <c r="BK197" s="43"/>
      <c r="BL197" s="43"/>
      <c r="BM197" s="43"/>
      <c r="BN197" s="43"/>
      <c r="BO197" s="43"/>
      <c r="BP197" s="43"/>
      <c r="BQ197" s="43"/>
      <c r="BR197" s="43"/>
      <c r="BS197" s="43"/>
      <c r="BT197" s="43"/>
      <c r="BU197" s="43"/>
      <c r="BV197" s="43"/>
      <c r="BW197" s="43"/>
      <c r="BX197" s="43"/>
      <c r="BY197" s="43"/>
      <c r="BZ197" s="43"/>
      <c r="CA197" s="43"/>
      <c r="CB197" s="43"/>
      <c r="CC197" s="43"/>
      <c r="CD197" s="43"/>
      <c r="CE197" s="43"/>
      <c r="CF197" s="43"/>
      <c r="CG197" s="43"/>
      <c r="CH197" s="43"/>
      <c r="CI197" s="43"/>
      <c r="CJ197" s="43"/>
      <c r="CK197" s="43"/>
      <c r="CL197" s="43"/>
      <c r="CM197" s="43"/>
      <c r="CN197" s="43"/>
      <c r="CO197" s="43"/>
      <c r="CP197" s="43"/>
      <c r="CQ197" s="43"/>
      <c r="CR197" s="43"/>
      <c r="CS197" s="43"/>
      <c r="CT197" s="43"/>
      <c r="CU197" s="43"/>
      <c r="CV197" s="43"/>
      <c r="CW197" s="43"/>
      <c r="CX197" s="43"/>
      <c r="CY197" s="43"/>
      <c r="CZ197" s="43"/>
      <c r="DA197" s="43"/>
      <c r="DB197" s="43"/>
      <c r="DC197" s="43"/>
      <c r="DD197" s="43"/>
      <c r="DE197" s="43"/>
      <c r="DF197" s="43"/>
      <c r="DG197" s="43"/>
      <c r="DH197" s="43"/>
      <c r="DI197" s="43"/>
      <c r="DJ197" s="43"/>
      <c r="DK197" s="43"/>
      <c r="DL197" s="43"/>
      <c r="DM197" s="43"/>
      <c r="DN197" s="43"/>
      <c r="DO197" s="43"/>
      <c r="DP197" s="43"/>
      <c r="DQ197" s="43"/>
      <c r="DR197" s="43"/>
      <c r="DS197" s="43"/>
      <c r="DT197" s="43"/>
      <c r="DU197" s="43"/>
      <c r="DV197" s="43"/>
      <c r="DW197" s="43"/>
      <c r="DX197" s="43"/>
      <c r="DY197" s="43"/>
      <c r="DZ197" s="43"/>
      <c r="EA197" s="43"/>
      <c r="EB197" s="43"/>
      <c r="EC197" s="43"/>
      <c r="ED197" s="43"/>
      <c r="EE197" s="43"/>
      <c r="EF197" s="43"/>
      <c r="EG197" s="43"/>
      <c r="EH197" s="43"/>
      <c r="EI197" s="43"/>
      <c r="EJ197" s="43"/>
    </row>
    <row r="198" spans="1:140" s="44" customFormat="1" ht="12" customHeight="1" x14ac:dyDescent="0.25">
      <c r="A198" s="144"/>
      <c r="B198" s="147"/>
      <c r="C198" s="142"/>
      <c r="D198" s="97"/>
      <c r="E198" s="157"/>
      <c r="F198" s="160"/>
      <c r="G198" s="161"/>
      <c r="H198" s="45"/>
      <c r="I198" s="47"/>
      <c r="J198" s="47"/>
      <c r="K198" s="47"/>
      <c r="L198" s="47"/>
      <c r="M198" s="47"/>
      <c r="N198" s="47"/>
      <c r="O198" s="46"/>
      <c r="P198" s="34"/>
      <c r="Q198" s="104"/>
      <c r="R198" s="47"/>
      <c r="S198" s="47"/>
      <c r="T198" s="47"/>
      <c r="U198" s="47"/>
      <c r="V198" s="47"/>
      <c r="W198" s="47"/>
      <c r="X198" s="61"/>
      <c r="Y198" s="61"/>
      <c r="Z198" s="122"/>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43"/>
      <c r="BF198" s="43"/>
      <c r="BG198" s="43"/>
      <c r="BH198" s="43"/>
      <c r="BI198" s="43"/>
      <c r="BJ198" s="43"/>
      <c r="BK198" s="43"/>
      <c r="BL198" s="43"/>
      <c r="BM198" s="43"/>
      <c r="BN198" s="43"/>
      <c r="BO198" s="43"/>
      <c r="BP198" s="43"/>
      <c r="BQ198" s="43"/>
      <c r="BR198" s="43"/>
      <c r="BS198" s="43"/>
      <c r="BT198" s="43"/>
      <c r="BU198" s="43"/>
      <c r="BV198" s="43"/>
      <c r="BW198" s="43"/>
      <c r="BX198" s="43"/>
      <c r="BY198" s="43"/>
      <c r="BZ198" s="43"/>
      <c r="CA198" s="43"/>
      <c r="CB198" s="43"/>
      <c r="CC198" s="43"/>
      <c r="CD198" s="43"/>
      <c r="CE198" s="43"/>
      <c r="CF198" s="43"/>
      <c r="CG198" s="43"/>
      <c r="CH198" s="43"/>
      <c r="CI198" s="43"/>
      <c r="CJ198" s="43"/>
      <c r="CK198" s="43"/>
      <c r="CL198" s="43"/>
      <c r="CM198" s="43"/>
      <c r="CN198" s="43"/>
      <c r="CO198" s="43"/>
      <c r="CP198" s="43"/>
      <c r="CQ198" s="43"/>
      <c r="CR198" s="43"/>
      <c r="CS198" s="43"/>
      <c r="CT198" s="43"/>
      <c r="CU198" s="43"/>
      <c r="CV198" s="43"/>
      <c r="CW198" s="43"/>
      <c r="CX198" s="43"/>
      <c r="CY198" s="43"/>
      <c r="CZ198" s="43"/>
      <c r="DA198" s="43"/>
      <c r="DB198" s="43"/>
      <c r="DC198" s="43"/>
      <c r="DD198" s="43"/>
      <c r="DE198" s="43"/>
      <c r="DF198" s="43"/>
      <c r="DG198" s="43"/>
      <c r="DH198" s="43"/>
      <c r="DI198" s="43"/>
      <c r="DJ198" s="43"/>
      <c r="DK198" s="43"/>
      <c r="DL198" s="43"/>
      <c r="DM198" s="43"/>
      <c r="DN198" s="43"/>
      <c r="DO198" s="43"/>
      <c r="DP198" s="43"/>
      <c r="DQ198" s="43"/>
      <c r="DR198" s="43"/>
      <c r="DS198" s="43"/>
      <c r="DT198" s="43"/>
      <c r="DU198" s="43"/>
      <c r="DV198" s="43"/>
      <c r="DW198" s="43"/>
      <c r="DX198" s="43"/>
      <c r="DY198" s="43"/>
      <c r="DZ198" s="43"/>
      <c r="EA198" s="43"/>
      <c r="EB198" s="43"/>
      <c r="EC198" s="43"/>
      <c r="ED198" s="43"/>
      <c r="EE198" s="43"/>
      <c r="EF198" s="43"/>
      <c r="EG198" s="43"/>
      <c r="EH198" s="43"/>
      <c r="EI198" s="43"/>
      <c r="EJ198" s="43"/>
    </row>
    <row r="199" spans="1:140" s="44" customFormat="1" ht="12" customHeight="1" x14ac:dyDescent="0.3">
      <c r="A199" s="144"/>
      <c r="B199" s="147"/>
      <c r="C199" s="48" t="str">
        <f>IF(B197="HYBRID",MOVIMENTOS!$P$8,"")</f>
        <v/>
      </c>
      <c r="D199" s="97"/>
      <c r="E199" s="58" t="s">
        <v>1170</v>
      </c>
      <c r="F199" s="32"/>
      <c r="G199" s="33"/>
      <c r="H199" s="58">
        <f t="shared" ref="H199:H214" si="591">IF(OR(IFERROR(AC199,TRUE)=TRUE,IFERROR(AK199,TRUE)=TRUE)=TRUE,0,IF(AC199=0,AK199,AC199))</f>
        <v>0</v>
      </c>
      <c r="I199" s="58">
        <f t="shared" ref="I199:I214" si="592">IF(OR(IFERROR(AD199,TRUE)=TRUE,IFERROR(AL199,TRUE)=TRUE)=TRUE,0,IF(AD199=0,AL199,AD199))</f>
        <v>0</v>
      </c>
      <c r="J199" s="58">
        <f t="shared" ref="J199:J214" si="593">IF(OR(IFERROR(AE199,TRUE)=TRUE,IFERROR(AM199,TRUE)=TRUE)=TRUE,0,IF(AE199=0,AM199,AE199))</f>
        <v>0</v>
      </c>
      <c r="K199" s="58">
        <f t="shared" ref="K199:K214" si="594">IF(OR(IFERROR(AF199,TRUE)=TRUE,IFERROR(AN199,TRUE)=TRUE)=TRUE,0,IF(AF199=0,AN199,AF199))</f>
        <v>0</v>
      </c>
      <c r="L199" s="58">
        <f t="shared" ref="L199:L214" si="595">IF(OR(IFERROR(AG199,TRUE)=TRUE,IFERROR(AO199,TRUE)=TRUE)=TRUE,0,IF(AG199=0,AO199,AG199))</f>
        <v>0</v>
      </c>
      <c r="M199" s="58">
        <f t="shared" ref="M199:M214" si="596">IF(OR(IFERROR(AH199,TRUE)=TRUE,IFERROR(AP199,TRUE)=TRUE)=TRUE,0,IF(AH199=0,AP199,AH199))</f>
        <v>0</v>
      </c>
      <c r="N199" s="58">
        <f t="shared" ref="N199:N214" si="597">IF(OR(IFERROR(AI199,TRUE)=TRUE,IFERROR(AQ199,TRUE)=TRUE)=TRUE,0,IF(AI199=0,AQ199,AI199))</f>
        <v>0</v>
      </c>
      <c r="O199" s="58">
        <f t="shared" ref="O199:O214" si="598">IF(OR(IFERROR(AJ199,TRUE)=TRUE,IFERROR(AR199,TRUE)=TRUE)=TRUE,0,IF(AJ199=0,AR199,AJ199))</f>
        <v>0</v>
      </c>
      <c r="P199" s="34">
        <f t="shared" ref="P199" si="599">SUM(H199:O199)</f>
        <v>0</v>
      </c>
      <c r="Q199" s="34" t="str">
        <f t="shared" ref="Q199:Q214" si="600">C199</f>
        <v/>
      </c>
      <c r="R199" s="34">
        <f>IF(R198=MOVIMENTOS!$A$53,MOVIMENTOS!$A$54,IF(R198=MOVIMENTOS!$B$53,MOVIMENTOS!$B$54,IF(R198=MOVIMENTOS!$C$53,MOVIMENTOS!$C$54,IF(R198=MOVIMENTOS!$D$53,MOVIMENTOS!$D$54,IF(R198=MOVIMENTOS!$E$53,MOVIMENTOS!$E$54,IF(R198=MOVIMENTOS!$F$53,MOVIMENTOS!$F$54,IF(R198=MOVIMENTOS!$G$53,MOVIMENTOS!$G$54,IF(R198=MOVIMENTOS!$I$53,MOVIMENTOS!$I$54,IF(R198=MOVIMENTOS!$J$53,MOVIMENTOS!$J$54,IF(R198=MOVIMENTOS!$K$53,MOVIMENTOS!$K$54,IF(R198=MOVIMENTOS!$L$53,MOVIMENTOS!$L$54,IF(R198=MOVIMENTOS!$M$53,MOVIMENTOS!$M$54,IF(R198=MOVIMENTOS!$N$53,MOVIMENTOS!$N$54,IF(R198=MOVIMENTOS!$O$53,MOVIMENTOS!$O$54,IF(R198=MOVIMENTOS!$P$53,MOVIMENTOS!$P$54,IF(R198=MOVIMENTOS!$Q$53,MOVIMENTOS!$Q$54,IF(R198=MOVIMENTOS!$R$53,MOVIMENTOS!$R$54,IF(R198=MOVIMENTOS!$S$53,MOVIMENTOS!$S$54,IF(R198=MOVIMENTOS!$T$53,MOVIMENTOS!$T$54,0)))))))))))))))))))</f>
        <v>0</v>
      </c>
      <c r="S199" s="34">
        <f>IF(S198=MOVIMENTOS!$A$53,MOVIMENTOS!$A$54,IF(S198=MOVIMENTOS!$B$53,MOVIMENTOS!$B$54,IF(S198=MOVIMENTOS!$C$53,MOVIMENTOS!$C$54,IF(S198=MOVIMENTOS!$D$53,MOVIMENTOS!$D$54,IF(S198=MOVIMENTOS!$E$53,MOVIMENTOS!$E$54,IF(S198=MOVIMENTOS!$F$53,MOVIMENTOS!$F$54,IF(S198=MOVIMENTOS!$G$53,MOVIMENTOS!$G$54,IF(S198=MOVIMENTOS!$I$53,MOVIMENTOS!$I$54,IF(S198=MOVIMENTOS!$J$53,MOVIMENTOS!$J$54,IF(S198=MOVIMENTOS!$K$53,MOVIMENTOS!$K$54,IF(S198=MOVIMENTOS!$L$53,MOVIMENTOS!$L$54,IF(S198=MOVIMENTOS!$M$53,MOVIMENTOS!$M$54,IF(S198=MOVIMENTOS!$N$53,MOVIMENTOS!$N$54,IF(S198=MOVIMENTOS!$O$53,MOVIMENTOS!$O$54,IF(S198=MOVIMENTOS!$P$53,MOVIMENTOS!$P$54,IF(S198=MOVIMENTOS!$Q$53,MOVIMENTOS!$Q$54,IF(S198=MOVIMENTOS!$R$53,MOVIMENTOS!$R$54,IF(S198=MOVIMENTOS!$S$53,MOVIMENTOS!$S$54,IF(S198=MOVIMENTOS!$T$53,MOVIMENTOS!$T$54,0)))))))))))))))))))</f>
        <v>0</v>
      </c>
      <c r="T199" s="34">
        <f>IF(T198=MOVIMENTOS!$A$53,MOVIMENTOS!$A$54,IF(T198=MOVIMENTOS!$B$53,MOVIMENTOS!$B$54,IF(T198=MOVIMENTOS!$C$53,MOVIMENTOS!$C$54,IF(T198=MOVIMENTOS!$D$53,MOVIMENTOS!$D$54,IF(T198=MOVIMENTOS!$E$53,MOVIMENTOS!$E$54,IF(T198=MOVIMENTOS!$F$53,MOVIMENTOS!$F$54,IF(T198=MOVIMENTOS!$G$53,MOVIMENTOS!$G$54,IF(T198=MOVIMENTOS!$I$53,MOVIMENTOS!$I$54,IF(T198=MOVIMENTOS!$J$53,MOVIMENTOS!$J$54,IF(T198=MOVIMENTOS!$K$53,MOVIMENTOS!$K$54,IF(T198=MOVIMENTOS!$L$53,MOVIMENTOS!$L$54,IF(T198=MOVIMENTOS!$M$53,MOVIMENTOS!$M$54,IF(T198=MOVIMENTOS!$N$53,MOVIMENTOS!$N$54,IF(T198=MOVIMENTOS!$O$53,MOVIMENTOS!$O$54,IF(T198=MOVIMENTOS!$P$53,MOVIMENTOS!$P$54,IF(T198=MOVIMENTOS!$Q$53,MOVIMENTOS!$Q$54,IF(T198=MOVIMENTOS!$R$53,MOVIMENTOS!$R$54,IF(T198=MOVIMENTOS!$S$53,MOVIMENTOS!$S$54,IF(T198=MOVIMENTOS!$T$53,MOVIMENTOS!$T$54,0)))))))))))))))))))</f>
        <v>0</v>
      </c>
      <c r="U199" s="34">
        <f>IF(U198=MOVIMENTOS!$A$53,MOVIMENTOS!$A$54,IF(U198=MOVIMENTOS!$B$53,MOVIMENTOS!$B$54,IF(U198=MOVIMENTOS!$C$53,MOVIMENTOS!$C$54,IF(U198=MOVIMENTOS!$D$53,MOVIMENTOS!$D$54,IF(U198=MOVIMENTOS!$E$53,MOVIMENTOS!$E$54,IF(U198=MOVIMENTOS!$F$53,MOVIMENTOS!$F$54,IF(U198=MOVIMENTOS!$G$53,MOVIMENTOS!$G$54,IF(U198=MOVIMENTOS!$I$53,MOVIMENTOS!$I$54,IF(U198=MOVIMENTOS!$J$53,MOVIMENTOS!$J$54,IF(U198=MOVIMENTOS!$K$53,MOVIMENTOS!$K$54,IF(U198=MOVIMENTOS!$L$53,MOVIMENTOS!$L$54,IF(U198=MOVIMENTOS!$M$53,MOVIMENTOS!$M$54,IF(U198=MOVIMENTOS!$N$53,MOVIMENTOS!$N$54,IF(U198=MOVIMENTOS!$O$53,MOVIMENTOS!$O$54,IF(U198=MOVIMENTOS!$P$53,MOVIMENTOS!$P$54,IF(U198=MOVIMENTOS!$Q$53,MOVIMENTOS!$Q$54,IF(U198=MOVIMENTOS!$R$53,MOVIMENTOS!$R$54,IF(U198=MOVIMENTOS!$S$53,MOVIMENTOS!$S$54,IF(U198=MOVIMENTOS!$T$53,MOVIMENTOS!$T$54,0)))))))))))))))))))</f>
        <v>0</v>
      </c>
      <c r="V199" s="34">
        <f>IF(V198=MOVIMENTOS!$A$53,MOVIMENTOS!$A$54,IF(V198=MOVIMENTOS!$B$53,MOVIMENTOS!$B$54,IF(V198=MOVIMENTOS!$C$53,MOVIMENTOS!$C$54,IF(V198=MOVIMENTOS!$D$53,MOVIMENTOS!$D$54,IF(V198=MOVIMENTOS!$E$53,MOVIMENTOS!$E$54,IF(V198=MOVIMENTOS!$F$53,MOVIMENTOS!$F$54,IF(V198=MOVIMENTOS!$G$53,MOVIMENTOS!$G$54,IF(V198=MOVIMENTOS!$I$53,MOVIMENTOS!$I$54,IF(V198=MOVIMENTOS!$J$53,MOVIMENTOS!$J$54,IF(V198=MOVIMENTOS!$K$53,MOVIMENTOS!$K$54,IF(V198=MOVIMENTOS!$L$53,MOVIMENTOS!$L$54,IF(V198=MOVIMENTOS!$M$53,MOVIMENTOS!$M$54,IF(V198=MOVIMENTOS!$N$53,MOVIMENTOS!$N$54,IF(V198=MOVIMENTOS!$O$53,MOVIMENTOS!$O$54,IF(V198=MOVIMENTOS!$P$53,MOVIMENTOS!$P$54,IF(V198=MOVIMENTOS!$Q$53,MOVIMENTOS!$Q$54,IF(V198=MOVIMENTOS!$R$53,MOVIMENTOS!$R$54,IF(V198=MOVIMENTOS!$S$53,MOVIMENTOS!$S$54,IF(V198=MOVIMENTOS!$T$53,MOVIMENTOS!$T$54,0)))))))))))))))))))</f>
        <v>0</v>
      </c>
      <c r="W199" s="34">
        <f>IF(W198=MOVIMENTOS!$A$53,MOVIMENTOS!$A$54,IF(W198=MOVIMENTOS!$B$53,MOVIMENTOS!$B$54,IF(W198=MOVIMENTOS!$C$53,MOVIMENTOS!$C$54,IF(W198=MOVIMENTOS!$D$53,MOVIMENTOS!$D$54,IF(W198=MOVIMENTOS!$E$53,MOVIMENTOS!$E$54,IF(W198=MOVIMENTOS!$F$53,MOVIMENTOS!$F$54,IF(W198=MOVIMENTOS!$G$53,MOVIMENTOS!$G$54,IF(W198=MOVIMENTOS!$I$53,MOVIMENTOS!$I$54,IF(W198=MOVIMENTOS!$J$53,MOVIMENTOS!$J$54,IF(W198=MOVIMENTOS!$K$53,MOVIMENTOS!$K$54,IF(W198=MOVIMENTOS!$L$53,MOVIMENTOS!$L$54,IF(W198=MOVIMENTOS!$M$53,MOVIMENTOS!$M$54,IF(W198=MOVIMENTOS!$N$53,MOVIMENTOS!$N$54,IF(W198=MOVIMENTOS!$O$53,MOVIMENTOS!$O$54,IF(W198=MOVIMENTOS!$P$53,MOVIMENTOS!$P$54,IF(W198=MOVIMENTOS!$Q$53,MOVIMENTOS!$Q$54,IF(W198=MOVIMENTOS!$R$53,MOVIMENTOS!$R$54,IF(W198=MOVIMENTOS!$S$53,MOVIMENTOS!$S$54,IF(W198=MOVIMENTOS!$T$53,MOVIMENTOS!$T$54,0)))))))))))))))))))</f>
        <v>0</v>
      </c>
      <c r="X199" s="91">
        <f>IF(X198=MOVIMENTOS!$A$53,MOVIMENTOS!$A$54,IF(X198=MOVIMENTOS!$B$53,MOVIMENTOS!$B$54,IF(X198=MOVIMENTOS!$C$53,MOVIMENTOS!$C$54,IF(X198=MOVIMENTOS!$D$53,MOVIMENTOS!$D$54,IF(X198=MOVIMENTOS!$E$53,MOVIMENTOS!$E$54,IF(X198=MOVIMENTOS!$F$53,MOVIMENTOS!$F$54,IF(X198=MOVIMENTOS!$G$53,MOVIMENTOS!$G$54,IF(X198=MOVIMENTOS!$I$53,MOVIMENTOS!$I$54,IF(X198=MOVIMENTOS!$J$53,MOVIMENTOS!$J$54,IF(X198=MOVIMENTOS!$K$53,MOVIMENTOS!$K$54,IF(X198=MOVIMENTOS!$L$53,MOVIMENTOS!$L$54,IF(X198=MOVIMENTOS!$M$53,MOVIMENTOS!$M$54,IF(X198=MOVIMENTOS!$N$53,MOVIMENTOS!$N$54,IF(X198=MOVIMENTOS!$O$53,MOVIMENTOS!$O$54,IF(X198=MOVIMENTOS!$P$53,MOVIMENTOS!$P$54,IF(X198=MOVIMENTOS!$Q$53,MOVIMENTOS!$Q$54,IF(X198=MOVIMENTOS!$R$53,MOVIMENTOS!$R$54,IF(X198=MOVIMENTOS!$S$53,MOVIMENTOS!$S$54,IF(X198=MOVIMENTOS!$T$53,MOVIMENTOS!$T$54,0)))))))))))))))))))</f>
        <v>0</v>
      </c>
      <c r="Y199" s="71">
        <f t="shared" ref="Y199" si="601">P199+X199+SUM(F202:W202)</f>
        <v>0</v>
      </c>
      <c r="Z199" s="122"/>
      <c r="AA199" s="69"/>
      <c r="AB199" s="61"/>
      <c r="AC199" s="62">
        <f>IF(B197="HYBRID",HLOOKUP(H198,MOVIMENTOS!$A$38:$AQ$39,2,0),0)</f>
        <v>0</v>
      </c>
      <c r="AD199" s="62">
        <f>IF(B197="HYBRID",HLOOKUP(I198,MOVIMENTOS!$A$38:$AQ$39,2,0),0)</f>
        <v>0</v>
      </c>
      <c r="AE199" s="62">
        <f>IF(B197="HYBRID",HLOOKUP(J198,MOVIMENTOS!$A$38:$AQ$39,2,0),0)</f>
        <v>0</v>
      </c>
      <c r="AF199" s="62">
        <f>IF(B197="HYBRID",HLOOKUP(K198,MOVIMENTOS!$A$38:$AQ$39,2,0),0)</f>
        <v>0</v>
      </c>
      <c r="AG199" s="62">
        <f>IF(B197="HYBRID",HLOOKUP(L198,MOVIMENTOS!$A$38:$AQ$39,2,0),0)</f>
        <v>0</v>
      </c>
      <c r="AH199" s="62">
        <f>IF(B197="HYBRID",HLOOKUP(M198,MOVIMENTOS!$A$38:$AQ$39,2,0),0)</f>
        <v>0</v>
      </c>
      <c r="AI199" s="62">
        <f>IF(B197="HYBRID",HLOOKUP(N198,MOVIMENTOS!$A$38:$AQ$39,2,0),0)</f>
        <v>0</v>
      </c>
      <c r="AJ199" s="62">
        <f>IF(B197="HYBRID",HLOOKUP(O198,MOVIMENTOS!$A$38:$AQ$39,2,0),0)</f>
        <v>0</v>
      </c>
      <c r="AK199" s="63">
        <f>IF(B197="TRE",HLOOKUP(H198,MOVIMENTOS!$A$57:$K$60,VLOOKUP($C$4,MOVIMENTOS!$A$63:$B$65,2,0),TRUE),0)</f>
        <v>0</v>
      </c>
      <c r="AL199" s="63">
        <f>IF(B197="TRE",HLOOKUP(I198,MOVIMENTOS!$A$57:$K$60,VLOOKUP($C$4,MOVIMENTOS!$A$63:$B$65,2,0),TRUE),0)</f>
        <v>0</v>
      </c>
      <c r="AM199" s="63">
        <f>IF(B197="TRE",HLOOKUP(J198,MOVIMENTOS!$A$57:$K$60,VLOOKUP($C$4,MOVIMENTOS!$A$63:$B$65,2,0),TRUE),0)</f>
        <v>0</v>
      </c>
      <c r="AN199" s="63">
        <f>IF(B197="TRE",HLOOKUP(K198,MOVIMENTOS!$A$57:$K$60,VLOOKUP($C$4,MOVIMENTOS!$A$63:$B$65,2,0),TRUE),0)</f>
        <v>0</v>
      </c>
      <c r="AO199" s="63">
        <f>IF(B197="TRE",HLOOKUP(N198,MOVIMENTOS!$A$57:$K$60,VLOOKUP($C$4,MOVIMENTOS!$A$63:$B$65,2,0),TRUE),0)</f>
        <v>0</v>
      </c>
      <c r="AP199" s="63">
        <f>IF(B197="TRE",HLOOKUP(O198,MOVIMENTOS!$A$57:$K$60,VLOOKUP($C$4,MOVIMENTOS!$A$63:$B$65,2,0),TRUE),0)</f>
        <v>0</v>
      </c>
      <c r="AQ199" s="63">
        <f>IF(C197="TRE",HLOOKUP(Q198,MOVIMENTOS!$A$57:$K$60,VLOOKUP($C$4,MOVIMENTOS!$A$63:$B$65,2,0),TRUE),0)</f>
        <v>0</v>
      </c>
      <c r="AR199" s="63">
        <f>IF(D197="TRE",HLOOKUP(R198,MOVIMENTOS!$A$57:$K$60,VLOOKUP($C$4,MOVIMENTOS!$A$63:$B$65,2,0),TRUE),0)</f>
        <v>0</v>
      </c>
      <c r="AS199" s="72" t="s">
        <v>1592</v>
      </c>
      <c r="AT199" s="61"/>
      <c r="AU199" s="61"/>
      <c r="AV199" s="61"/>
      <c r="AW199" s="61"/>
      <c r="AX199" s="61"/>
      <c r="AY199" s="61"/>
      <c r="AZ199" s="61"/>
      <c r="BA199" s="61"/>
      <c r="BB199" s="61"/>
      <c r="BC199" s="61"/>
      <c r="BD199" s="61"/>
      <c r="BE199" s="43"/>
      <c r="BF199" s="43"/>
      <c r="BG199" s="43"/>
      <c r="BH199" s="43"/>
      <c r="BI199" s="43"/>
      <c r="BJ199" s="43"/>
      <c r="BK199" s="43"/>
      <c r="BL199" s="43"/>
      <c r="BM199" s="43"/>
      <c r="BN199" s="43"/>
      <c r="BO199" s="43"/>
      <c r="BP199" s="43"/>
      <c r="BQ199" s="43"/>
      <c r="BR199" s="43"/>
      <c r="BS199" s="43"/>
      <c r="BT199" s="43"/>
      <c r="BU199" s="43"/>
      <c r="BV199" s="43"/>
      <c r="BW199" s="43"/>
      <c r="BX199" s="43"/>
      <c r="BY199" s="43"/>
      <c r="BZ199" s="43"/>
      <c r="CA199" s="43"/>
      <c r="CB199" s="43"/>
      <c r="CC199" s="43"/>
      <c r="CD199" s="43"/>
      <c r="CE199" s="43"/>
      <c r="CF199" s="43"/>
      <c r="CG199" s="43"/>
      <c r="CH199" s="43"/>
      <c r="CI199" s="43"/>
      <c r="CJ199" s="43"/>
      <c r="CK199" s="43"/>
      <c r="CL199" s="43"/>
      <c r="CM199" s="43"/>
      <c r="CN199" s="43"/>
      <c r="CO199" s="43"/>
      <c r="CP199" s="43"/>
      <c r="CQ199" s="43"/>
      <c r="CR199" s="43"/>
      <c r="CS199" s="43"/>
      <c r="CT199" s="43"/>
      <c r="CU199" s="43"/>
      <c r="CV199" s="43"/>
      <c r="CW199" s="43"/>
      <c r="CX199" s="43"/>
      <c r="CY199" s="43"/>
      <c r="CZ199" s="43"/>
      <c r="DA199" s="43"/>
      <c r="DB199" s="43"/>
      <c r="DC199" s="43"/>
      <c r="DD199" s="43"/>
      <c r="DE199" s="43"/>
      <c r="DF199" s="43"/>
      <c r="DG199" s="43"/>
      <c r="DH199" s="43"/>
      <c r="DI199" s="43"/>
      <c r="DJ199" s="43"/>
      <c r="DK199" s="43"/>
      <c r="DL199" s="43"/>
      <c r="DM199" s="43"/>
      <c r="DN199" s="43"/>
      <c r="DO199" s="43"/>
      <c r="DP199" s="43"/>
      <c r="DQ199" s="43"/>
      <c r="DR199" s="43"/>
      <c r="DS199" s="43"/>
      <c r="DT199" s="43"/>
      <c r="DU199" s="43"/>
      <c r="DV199" s="43"/>
      <c r="DW199" s="43"/>
      <c r="DX199" s="43"/>
      <c r="DY199" s="43"/>
      <c r="DZ199" s="43"/>
      <c r="EA199" s="43"/>
      <c r="EB199" s="43"/>
      <c r="EC199" s="43"/>
      <c r="ED199" s="43"/>
      <c r="EE199" s="43"/>
      <c r="EF199" s="43"/>
      <c r="EG199" s="43"/>
      <c r="EH199" s="43"/>
      <c r="EI199" s="43"/>
      <c r="EJ199" s="43"/>
    </row>
    <row r="200" spans="1:140" s="44" customFormat="1" ht="23.45" customHeight="1" x14ac:dyDescent="0.25">
      <c r="A200" s="144"/>
      <c r="B200" s="147"/>
      <c r="C200" s="43" t="str">
        <f t="shared" ref="C200:C214" si="602">IF($C$4="Duet","Faturização",IF($C$4="Duet Mix","Faturização",IF($C$4="team","Faturização",IF($C$4="Combi","Faturização",""))))</f>
        <v/>
      </c>
      <c r="D200" s="97"/>
      <c r="E200" s="58" t="str">
        <f t="shared" ref="E200" si="603">IF(AND(C200="Faturização",B197="Hybrid"),"Faturização","")</f>
        <v/>
      </c>
      <c r="F200" s="149" t="s">
        <v>1617</v>
      </c>
      <c r="G200" s="150"/>
      <c r="H200" s="74"/>
      <c r="I200" s="75"/>
      <c r="J200" s="75"/>
      <c r="K200" s="75"/>
      <c r="L200" s="75"/>
      <c r="M200" s="75"/>
      <c r="N200" s="75"/>
      <c r="O200" s="76"/>
      <c r="P200" s="61">
        <f t="shared" ref="P200" si="604">(H199*H200)+(I199*I200)+(J199*J200)+(K199*K200)+(L199*L200)+(M199*M200)+(N199*N200)+(O199*O200)</f>
        <v>0</v>
      </c>
      <c r="Q200" s="61"/>
      <c r="R200" s="43"/>
      <c r="S200" s="43"/>
      <c r="T200" s="43"/>
      <c r="U200" s="43"/>
      <c r="V200" s="43"/>
      <c r="W200" s="43"/>
      <c r="X200" s="70">
        <f t="shared" ref="X200" si="605">(R199*R200)+(S199*S200)+(T199*T200)+(U199*U200)+(V199*V200)+(W199*W200)</f>
        <v>0</v>
      </c>
      <c r="Y200" s="70">
        <f t="shared" ref="Y200" si="606">F199+G199+P200+X200+SUM(F203:W203)</f>
        <v>0</v>
      </c>
      <c r="Z200" s="122"/>
      <c r="AA200" s="61"/>
      <c r="AB200" s="61"/>
      <c r="AC200" s="62"/>
      <c r="AD200" s="62"/>
      <c r="AE200" s="62"/>
      <c r="AF200" s="62"/>
      <c r="AG200" s="62"/>
      <c r="AH200" s="62"/>
      <c r="AI200" s="62"/>
      <c r="AJ200" s="62"/>
      <c r="AK200" s="63"/>
      <c r="AL200" s="63"/>
      <c r="AM200" s="63"/>
      <c r="AN200" s="63"/>
      <c r="AO200" s="63"/>
      <c r="AP200" s="63"/>
      <c r="AQ200" s="63"/>
      <c r="AR200" s="63"/>
      <c r="AS200" s="70" t="s">
        <v>1593</v>
      </c>
      <c r="AT200" s="61"/>
      <c r="AU200" s="61"/>
      <c r="AV200" s="61"/>
      <c r="AW200" s="61"/>
      <c r="AX200" s="61"/>
      <c r="AY200" s="61"/>
      <c r="AZ200" s="61"/>
      <c r="BA200" s="61"/>
      <c r="BB200" s="61"/>
      <c r="BC200" s="61"/>
      <c r="BD200" s="61"/>
      <c r="BE200" s="43"/>
      <c r="BF200" s="43"/>
      <c r="BG200" s="43"/>
      <c r="BH200" s="43"/>
      <c r="BI200" s="43"/>
      <c r="BJ200" s="43"/>
      <c r="BK200" s="43"/>
      <c r="BL200" s="43"/>
      <c r="BM200" s="43"/>
      <c r="BN200" s="43"/>
      <c r="BO200" s="43"/>
      <c r="BP200" s="43"/>
      <c r="BQ200" s="43"/>
      <c r="BR200" s="43"/>
      <c r="BS200" s="43"/>
      <c r="BT200" s="43"/>
      <c r="BU200" s="43"/>
      <c r="BV200" s="43"/>
      <c r="BW200" s="43"/>
      <c r="BX200" s="43"/>
      <c r="BY200" s="43"/>
      <c r="BZ200" s="43"/>
      <c r="CA200" s="43"/>
      <c r="CB200" s="43"/>
      <c r="CC200" s="43"/>
      <c r="CD200" s="43"/>
      <c r="CE200" s="43"/>
      <c r="CF200" s="43"/>
      <c r="CG200" s="43"/>
      <c r="CH200" s="43"/>
      <c r="CI200" s="43"/>
      <c r="CJ200" s="43"/>
      <c r="CK200" s="43"/>
      <c r="CL200" s="43"/>
      <c r="CM200" s="43"/>
      <c r="CN200" s="43"/>
      <c r="CO200" s="43"/>
      <c r="CP200" s="43"/>
      <c r="CQ200" s="43"/>
      <c r="CR200" s="43"/>
      <c r="CS200" s="43"/>
      <c r="CT200" s="43"/>
      <c r="CU200" s="43"/>
      <c r="CV200" s="43"/>
      <c r="CW200" s="43"/>
      <c r="CX200" s="43"/>
      <c r="CY200" s="43"/>
      <c r="CZ200" s="43"/>
      <c r="DA200" s="43"/>
      <c r="DB200" s="43"/>
      <c r="DC200" s="43"/>
      <c r="DD200" s="43"/>
      <c r="DE200" s="43"/>
      <c r="DF200" s="43"/>
      <c r="DG200" s="43"/>
      <c r="DH200" s="43"/>
      <c r="DI200" s="43"/>
      <c r="DJ200" s="43"/>
      <c r="DK200" s="43"/>
      <c r="DL200" s="43"/>
      <c r="DM200" s="43"/>
      <c r="DN200" s="43"/>
      <c r="DO200" s="43"/>
      <c r="DP200" s="43"/>
      <c r="DQ200" s="43"/>
      <c r="DR200" s="43"/>
      <c r="DS200" s="43"/>
      <c r="DT200" s="43"/>
      <c r="DU200" s="43"/>
      <c r="DV200" s="43"/>
      <c r="DW200" s="43"/>
      <c r="DX200" s="43"/>
      <c r="DY200" s="43"/>
      <c r="DZ200" s="43"/>
      <c r="EA200" s="43"/>
      <c r="EB200" s="43"/>
      <c r="EC200" s="43"/>
      <c r="ED200" s="43"/>
      <c r="EE200" s="43"/>
      <c r="EF200" s="43"/>
      <c r="EG200" s="43"/>
      <c r="EH200" s="43"/>
      <c r="EI200" s="43"/>
      <c r="EJ200" s="43"/>
    </row>
    <row r="201" spans="1:140" s="44" customFormat="1" ht="12" customHeight="1" x14ac:dyDescent="0.25">
      <c r="A201" s="144"/>
      <c r="B201" s="147"/>
      <c r="C201" s="87" t="str">
        <f t="shared" ref="C201" si="607">IF(AND($B197="ACROB",$C$4="EQUIPA"),"ACROB_B",IF(AND($B197="ACROB",$C$4="combinado"),"ACROB_B",""))</f>
        <v/>
      </c>
      <c r="D201" s="97"/>
      <c r="E201" s="54" t="s">
        <v>66</v>
      </c>
      <c r="F201" s="85"/>
      <c r="G201" s="86" t="str">
        <f t="shared" ref="G201:G214" si="608">IF(C202="ACROB_C","ACRO-PAIR","")</f>
        <v/>
      </c>
      <c r="H201" s="78"/>
      <c r="I201" s="49"/>
      <c r="J201" s="49"/>
      <c r="K201" s="49"/>
      <c r="L201" s="49"/>
      <c r="M201" s="49"/>
      <c r="N201" s="49"/>
      <c r="O201" s="79"/>
      <c r="P201" s="49"/>
      <c r="Q201" s="49"/>
      <c r="R201" s="80"/>
      <c r="S201" s="80"/>
      <c r="T201" s="80"/>
      <c r="U201" s="80"/>
      <c r="V201" s="80"/>
      <c r="W201" s="77"/>
      <c r="X201" s="49"/>
      <c r="Y201" s="49"/>
      <c r="Z201" s="122"/>
      <c r="AA201" s="61"/>
      <c r="AB201" s="61"/>
      <c r="AC201" s="61"/>
      <c r="AD201" s="61"/>
      <c r="AE201" s="61"/>
      <c r="AF201" s="61"/>
      <c r="AG201" s="61"/>
      <c r="AH201" s="61"/>
      <c r="AI201" s="61"/>
      <c r="AJ201" s="61"/>
      <c r="AK201" s="61"/>
      <c r="AL201" s="61"/>
      <c r="AM201" s="61"/>
      <c r="AN201" s="61"/>
      <c r="AO201" s="61"/>
      <c r="AP201" s="61"/>
      <c r="AQ201" s="61"/>
      <c r="AR201" s="61"/>
      <c r="AS201" s="61"/>
      <c r="AT201" s="61"/>
      <c r="AU201" s="61"/>
      <c r="AV201" s="61"/>
      <c r="AW201" s="61"/>
      <c r="AX201" s="61"/>
      <c r="AY201" s="61"/>
      <c r="AZ201" s="61"/>
      <c r="BA201" s="61"/>
      <c r="BB201" s="61"/>
      <c r="BC201" s="61"/>
      <c r="BD201" s="61"/>
      <c r="BE201" s="43"/>
      <c r="BF201" s="43"/>
      <c r="BG201" s="43"/>
      <c r="BH201" s="43"/>
      <c r="BI201" s="43"/>
      <c r="BJ201" s="43"/>
      <c r="BK201" s="43"/>
      <c r="BL201" s="43"/>
      <c r="BM201" s="43"/>
      <c r="BN201" s="43"/>
      <c r="BO201" s="43"/>
      <c r="BP201" s="43"/>
      <c r="BQ201" s="43"/>
      <c r="BR201" s="43"/>
      <c r="BS201" s="43"/>
      <c r="BT201" s="43"/>
      <c r="BU201" s="43"/>
      <c r="BV201" s="43"/>
      <c r="BW201" s="43"/>
      <c r="BX201" s="43"/>
      <c r="BY201" s="43"/>
      <c r="BZ201" s="43"/>
      <c r="CA201" s="43"/>
      <c r="CB201" s="43"/>
      <c r="CC201" s="43"/>
      <c r="CD201" s="43"/>
      <c r="CE201" s="43"/>
      <c r="CF201" s="43"/>
      <c r="CG201" s="43"/>
      <c r="CH201" s="43"/>
      <c r="CI201" s="43"/>
      <c r="CJ201" s="43"/>
      <c r="CK201" s="43"/>
      <c r="CL201" s="43"/>
      <c r="CM201" s="43"/>
      <c r="CN201" s="43"/>
      <c r="CO201" s="43"/>
      <c r="CP201" s="43"/>
      <c r="CQ201" s="43"/>
      <c r="CR201" s="43"/>
      <c r="CS201" s="43"/>
      <c r="CT201" s="43"/>
      <c r="CU201" s="43"/>
      <c r="CV201" s="43"/>
      <c r="CW201" s="43"/>
      <c r="CX201" s="43"/>
      <c r="CY201" s="43"/>
      <c r="CZ201" s="43"/>
      <c r="DA201" s="43"/>
      <c r="DB201" s="43"/>
      <c r="DC201" s="43"/>
      <c r="DD201" s="43"/>
      <c r="DE201" s="43"/>
      <c r="DF201" s="43"/>
      <c r="DG201" s="43"/>
      <c r="DH201" s="43"/>
      <c r="DI201" s="43"/>
      <c r="DJ201" s="43"/>
      <c r="DK201" s="43"/>
      <c r="DL201" s="43"/>
      <c r="DM201" s="43"/>
      <c r="DN201" s="43"/>
      <c r="DO201" s="43"/>
      <c r="DP201" s="43"/>
      <c r="DQ201" s="43"/>
      <c r="DR201" s="43"/>
      <c r="DS201" s="43"/>
      <c r="DT201" s="43"/>
      <c r="DU201" s="43"/>
      <c r="DV201" s="43"/>
      <c r="DW201" s="43"/>
      <c r="DX201" s="43"/>
      <c r="DY201" s="43"/>
      <c r="DZ201" s="43"/>
      <c r="EA201" s="43"/>
      <c r="EB201" s="43"/>
      <c r="EC201" s="43"/>
      <c r="ED201" s="43"/>
      <c r="EE201" s="43"/>
      <c r="EF201" s="43"/>
      <c r="EG201" s="43"/>
      <c r="EH201" s="43"/>
      <c r="EI201" s="43"/>
      <c r="EJ201" s="43"/>
    </row>
    <row r="202" spans="1:140" s="44" customFormat="1" ht="12" customHeight="1" thickBot="1" x14ac:dyDescent="0.3">
      <c r="A202" s="145"/>
      <c r="B202" s="148"/>
      <c r="C202" s="88" t="str">
        <f t="shared" ref="C202" si="609">IF(AND(B197="ACROB",$C$5="DUETO"),"ACROB_C","")</f>
        <v/>
      </c>
      <c r="D202" s="98"/>
      <c r="E202" s="55" t="s">
        <v>1170</v>
      </c>
      <c r="F202" s="81"/>
      <c r="G202" s="82"/>
      <c r="H202" s="83"/>
      <c r="I202" s="50"/>
      <c r="J202" s="50"/>
      <c r="K202" s="50"/>
      <c r="L202" s="50"/>
      <c r="M202" s="50"/>
      <c r="N202" s="50"/>
      <c r="O202" s="84"/>
      <c r="P202" s="49"/>
      <c r="Q202" s="49"/>
      <c r="R202" s="50"/>
      <c r="S202" s="50"/>
      <c r="T202" s="50"/>
      <c r="U202" s="50"/>
      <c r="V202" s="50"/>
      <c r="W202" s="84"/>
      <c r="X202" s="50"/>
      <c r="Y202" s="50"/>
      <c r="Z202" s="123"/>
      <c r="AA202" s="61"/>
      <c r="AB202" s="61"/>
      <c r="AC202" s="61"/>
      <c r="AD202" s="61"/>
      <c r="AE202" s="61"/>
      <c r="AF202" s="61"/>
      <c r="AG202" s="61"/>
      <c r="AH202" s="61"/>
      <c r="AI202" s="61"/>
      <c r="AJ202" s="61"/>
      <c r="AK202" s="61"/>
      <c r="AL202" s="61"/>
      <c r="AM202" s="61"/>
      <c r="AN202" s="61"/>
      <c r="AO202" s="61"/>
      <c r="AP202" s="61"/>
      <c r="AQ202" s="61"/>
      <c r="AR202" s="61"/>
      <c r="AS202" s="61"/>
      <c r="AT202" s="61"/>
      <c r="AU202" s="61"/>
      <c r="AV202" s="61"/>
      <c r="AW202" s="61"/>
      <c r="AX202" s="61"/>
      <c r="AY202" s="61"/>
      <c r="AZ202" s="61"/>
      <c r="BA202" s="61"/>
      <c r="BB202" s="61"/>
      <c r="BC202" s="61"/>
      <c r="BD202" s="61"/>
      <c r="BE202" s="43"/>
      <c r="BF202" s="43"/>
      <c r="BG202" s="43"/>
      <c r="BH202" s="43"/>
      <c r="BI202" s="43"/>
      <c r="BJ202" s="43"/>
      <c r="BK202" s="43"/>
      <c r="BL202" s="43"/>
      <c r="BM202" s="43"/>
      <c r="BN202" s="43"/>
      <c r="BO202" s="43"/>
      <c r="BP202" s="43"/>
      <c r="BQ202" s="43"/>
      <c r="BR202" s="43"/>
      <c r="BS202" s="43"/>
      <c r="BT202" s="43"/>
      <c r="BU202" s="43"/>
      <c r="BV202" s="43"/>
      <c r="BW202" s="43"/>
      <c r="BX202" s="43"/>
      <c r="BY202" s="43"/>
      <c r="BZ202" s="43"/>
      <c r="CA202" s="43"/>
      <c r="CB202" s="43"/>
      <c r="CC202" s="43"/>
      <c r="CD202" s="43"/>
      <c r="CE202" s="43"/>
      <c r="CF202" s="43"/>
      <c r="CG202" s="43"/>
      <c r="CH202" s="43"/>
      <c r="CI202" s="43"/>
      <c r="CJ202" s="43"/>
      <c r="CK202" s="43"/>
      <c r="CL202" s="43"/>
      <c r="CM202" s="43"/>
      <c r="CN202" s="43"/>
      <c r="CO202" s="43"/>
      <c r="CP202" s="43"/>
      <c r="CQ202" s="43"/>
      <c r="CR202" s="43"/>
      <c r="CS202" s="43"/>
      <c r="CT202" s="43"/>
      <c r="CU202" s="43"/>
      <c r="CV202" s="43"/>
      <c r="CW202" s="43"/>
      <c r="CX202" s="43"/>
      <c r="CY202" s="43"/>
      <c r="CZ202" s="43"/>
      <c r="DA202" s="43"/>
      <c r="DB202" s="43"/>
      <c r="DC202" s="43"/>
      <c r="DD202" s="43"/>
      <c r="DE202" s="43"/>
      <c r="DF202" s="43"/>
      <c r="DG202" s="43"/>
      <c r="DH202" s="43"/>
      <c r="DI202" s="43"/>
      <c r="DJ202" s="43"/>
      <c r="DK202" s="43"/>
      <c r="DL202" s="43"/>
      <c r="DM202" s="43"/>
      <c r="DN202" s="43"/>
      <c r="DO202" s="43"/>
      <c r="DP202" s="43"/>
      <c r="DQ202" s="43"/>
      <c r="DR202" s="43"/>
      <c r="DS202" s="43"/>
      <c r="DT202" s="43"/>
      <c r="DU202" s="43"/>
      <c r="DV202" s="43"/>
      <c r="DW202" s="43"/>
      <c r="DX202" s="43"/>
      <c r="DY202" s="43"/>
      <c r="DZ202" s="43"/>
      <c r="EA202" s="43"/>
      <c r="EB202" s="43"/>
      <c r="EC202" s="43"/>
      <c r="ED202" s="43"/>
      <c r="EE202" s="43"/>
      <c r="EF202" s="43"/>
      <c r="EG202" s="43"/>
      <c r="EH202" s="43"/>
      <c r="EI202" s="43"/>
      <c r="EJ202" s="43"/>
    </row>
    <row r="203" spans="1:140" s="44" customFormat="1" ht="12" customHeight="1" x14ac:dyDescent="0.25">
      <c r="A203" s="143"/>
      <c r="B203" s="146"/>
      <c r="C203" s="141" t="str">
        <f>IF(B203="HYBRID",MOVIMENTOS!$A$8,IF(B203="ACROB",MOVIMENTOS!$E$8,""))</f>
        <v/>
      </c>
      <c r="D203" s="96"/>
      <c r="E203" s="156" t="s">
        <v>1642</v>
      </c>
      <c r="F203" s="158" t="str">
        <f t="shared" ref="F203:F214" si="610">IF(B203="HYBRID",0.5,IF(B203="TRE",0,""))</f>
        <v/>
      </c>
      <c r="G203" s="159"/>
      <c r="H203" s="39"/>
      <c r="I203" s="41"/>
      <c r="J203" s="41"/>
      <c r="K203" s="41"/>
      <c r="L203" s="41"/>
      <c r="M203" s="41"/>
      <c r="N203" s="41"/>
      <c r="O203" s="40"/>
      <c r="P203" s="68"/>
      <c r="Q203" s="103" t="str">
        <f>IF(B203="HYBRID",MOVIMENTOS!$G$8,"")</f>
        <v/>
      </c>
      <c r="R203" s="42"/>
      <c r="S203" s="41"/>
      <c r="T203" s="41"/>
      <c r="U203" s="41"/>
      <c r="V203" s="41"/>
      <c r="W203" s="40"/>
      <c r="X203" s="68"/>
      <c r="Y203" s="68"/>
      <c r="Z203" s="121">
        <f t="shared" ref="Z203" si="611">IF(E206="Faturização",Y206,IF(E206="",Y205,0))</f>
        <v>0</v>
      </c>
      <c r="AA203" s="61"/>
      <c r="AB203" s="61"/>
      <c r="AC203" s="61"/>
      <c r="AD203" s="61"/>
      <c r="AE203" s="61"/>
      <c r="AF203" s="61"/>
      <c r="AG203" s="61"/>
      <c r="AH203" s="61"/>
      <c r="AI203" s="61"/>
      <c r="AJ203" s="61"/>
      <c r="AK203" s="61"/>
      <c r="AL203" s="61"/>
      <c r="AM203" s="61"/>
      <c r="AN203" s="61"/>
      <c r="AO203" s="61"/>
      <c r="AP203" s="61"/>
      <c r="AQ203" s="61"/>
      <c r="AR203" s="61"/>
      <c r="AS203" s="61"/>
      <c r="AT203" s="61"/>
      <c r="AU203" s="61"/>
      <c r="AV203" s="61"/>
      <c r="AW203" s="61"/>
      <c r="AX203" s="61"/>
      <c r="AY203" s="61"/>
      <c r="AZ203" s="61"/>
      <c r="BA203" s="61"/>
      <c r="BB203" s="61"/>
      <c r="BC203" s="61"/>
      <c r="BD203" s="61"/>
      <c r="BE203" s="43"/>
      <c r="BF203" s="43"/>
      <c r="BG203" s="43"/>
      <c r="BH203" s="43"/>
      <c r="BI203" s="43"/>
      <c r="BJ203" s="43"/>
      <c r="BK203" s="43"/>
      <c r="BL203" s="43"/>
      <c r="BM203" s="43"/>
      <c r="BN203" s="43"/>
      <c r="BO203" s="43"/>
      <c r="BP203" s="43"/>
      <c r="BQ203" s="43"/>
      <c r="BR203" s="43"/>
      <c r="BS203" s="43"/>
      <c r="BT203" s="43"/>
      <c r="BU203" s="43"/>
      <c r="BV203" s="43"/>
      <c r="BW203" s="43"/>
      <c r="BX203" s="43"/>
      <c r="BY203" s="43"/>
      <c r="BZ203" s="43"/>
      <c r="CA203" s="43"/>
      <c r="CB203" s="43"/>
      <c r="CC203" s="43"/>
      <c r="CD203" s="43"/>
      <c r="CE203" s="43"/>
      <c r="CF203" s="43"/>
      <c r="CG203" s="43"/>
      <c r="CH203" s="43"/>
      <c r="CI203" s="43"/>
      <c r="CJ203" s="43"/>
      <c r="CK203" s="43"/>
      <c r="CL203" s="43"/>
      <c r="CM203" s="43"/>
      <c r="CN203" s="43"/>
      <c r="CO203" s="43"/>
      <c r="CP203" s="43"/>
      <c r="CQ203" s="43"/>
      <c r="CR203" s="43"/>
      <c r="CS203" s="43"/>
      <c r="CT203" s="43"/>
      <c r="CU203" s="43"/>
      <c r="CV203" s="43"/>
      <c r="CW203" s="43"/>
      <c r="CX203" s="43"/>
      <c r="CY203" s="43"/>
      <c r="CZ203" s="43"/>
      <c r="DA203" s="43"/>
      <c r="DB203" s="43"/>
      <c r="DC203" s="43"/>
      <c r="DD203" s="43"/>
      <c r="DE203" s="43"/>
      <c r="DF203" s="43"/>
      <c r="DG203" s="43"/>
      <c r="DH203" s="43"/>
      <c r="DI203" s="43"/>
      <c r="DJ203" s="43"/>
      <c r="DK203" s="43"/>
      <c r="DL203" s="43"/>
      <c r="DM203" s="43"/>
      <c r="DN203" s="43"/>
      <c r="DO203" s="43"/>
      <c r="DP203" s="43"/>
      <c r="DQ203" s="43"/>
      <c r="DR203" s="43"/>
      <c r="DS203" s="43"/>
      <c r="DT203" s="43"/>
      <c r="DU203" s="43"/>
      <c r="DV203" s="43"/>
      <c r="DW203" s="43"/>
      <c r="DX203" s="43"/>
      <c r="DY203" s="43"/>
      <c r="DZ203" s="43"/>
      <c r="EA203" s="43"/>
      <c r="EB203" s="43"/>
      <c r="EC203" s="43"/>
      <c r="ED203" s="43"/>
      <c r="EE203" s="43"/>
      <c r="EF203" s="43"/>
      <c r="EG203" s="43"/>
      <c r="EH203" s="43"/>
      <c r="EI203" s="43"/>
      <c r="EJ203" s="43"/>
    </row>
    <row r="204" spans="1:140" s="44" customFormat="1" ht="12" customHeight="1" x14ac:dyDescent="0.25">
      <c r="A204" s="144"/>
      <c r="B204" s="147"/>
      <c r="C204" s="142"/>
      <c r="D204" s="97"/>
      <c r="E204" s="157"/>
      <c r="F204" s="160"/>
      <c r="G204" s="161"/>
      <c r="H204" s="45"/>
      <c r="I204" s="47"/>
      <c r="J204" s="47"/>
      <c r="K204" s="47"/>
      <c r="L204" s="47"/>
      <c r="M204" s="47"/>
      <c r="N204" s="47"/>
      <c r="O204" s="46"/>
      <c r="P204" s="34"/>
      <c r="Q204" s="104"/>
      <c r="R204" s="47"/>
      <c r="S204" s="47"/>
      <c r="T204" s="47"/>
      <c r="U204" s="47"/>
      <c r="V204" s="47"/>
      <c r="W204" s="47"/>
      <c r="X204" s="61"/>
      <c r="Y204" s="61"/>
      <c r="Z204" s="122"/>
      <c r="AA204" s="61"/>
      <c r="AB204" s="61"/>
      <c r="AC204" s="61"/>
      <c r="AD204" s="61"/>
      <c r="AE204" s="61"/>
      <c r="AF204" s="61"/>
      <c r="AG204" s="61"/>
      <c r="AH204" s="61"/>
      <c r="AI204" s="61"/>
      <c r="AJ204" s="61"/>
      <c r="AK204" s="61"/>
      <c r="AL204" s="61"/>
      <c r="AM204" s="61"/>
      <c r="AN204" s="61"/>
      <c r="AO204" s="61"/>
      <c r="AP204" s="61"/>
      <c r="AQ204" s="61"/>
      <c r="AR204" s="61"/>
      <c r="AS204" s="61"/>
      <c r="AT204" s="61"/>
      <c r="AU204" s="61"/>
      <c r="AV204" s="61"/>
      <c r="AW204" s="61"/>
      <c r="AX204" s="61"/>
      <c r="AY204" s="61"/>
      <c r="AZ204" s="61"/>
      <c r="BA204" s="61"/>
      <c r="BB204" s="61"/>
      <c r="BC204" s="61"/>
      <c r="BD204" s="61"/>
      <c r="BE204" s="43"/>
      <c r="BF204" s="43"/>
      <c r="BG204" s="43"/>
      <c r="BH204" s="43"/>
      <c r="BI204" s="43"/>
      <c r="BJ204" s="43"/>
      <c r="BK204" s="43"/>
      <c r="BL204" s="43"/>
      <c r="BM204" s="43"/>
      <c r="BN204" s="43"/>
      <c r="BO204" s="43"/>
      <c r="BP204" s="43"/>
      <c r="BQ204" s="43"/>
      <c r="BR204" s="43"/>
      <c r="BS204" s="43"/>
      <c r="BT204" s="43"/>
      <c r="BU204" s="43"/>
      <c r="BV204" s="43"/>
      <c r="BW204" s="43"/>
      <c r="BX204" s="43"/>
      <c r="BY204" s="43"/>
      <c r="BZ204" s="43"/>
      <c r="CA204" s="43"/>
      <c r="CB204" s="43"/>
      <c r="CC204" s="43"/>
      <c r="CD204" s="43"/>
      <c r="CE204" s="43"/>
      <c r="CF204" s="43"/>
      <c r="CG204" s="43"/>
      <c r="CH204" s="43"/>
      <c r="CI204" s="43"/>
      <c r="CJ204" s="43"/>
      <c r="CK204" s="43"/>
      <c r="CL204" s="43"/>
      <c r="CM204" s="43"/>
      <c r="CN204" s="43"/>
      <c r="CO204" s="43"/>
      <c r="CP204" s="43"/>
      <c r="CQ204" s="43"/>
      <c r="CR204" s="43"/>
      <c r="CS204" s="43"/>
      <c r="CT204" s="43"/>
      <c r="CU204" s="43"/>
      <c r="CV204" s="43"/>
      <c r="CW204" s="43"/>
      <c r="CX204" s="43"/>
      <c r="CY204" s="43"/>
      <c r="CZ204" s="43"/>
      <c r="DA204" s="43"/>
      <c r="DB204" s="43"/>
      <c r="DC204" s="43"/>
      <c r="DD204" s="43"/>
      <c r="DE204" s="43"/>
      <c r="DF204" s="43"/>
      <c r="DG204" s="43"/>
      <c r="DH204" s="43"/>
      <c r="DI204" s="43"/>
      <c r="DJ204" s="43"/>
      <c r="DK204" s="43"/>
      <c r="DL204" s="43"/>
      <c r="DM204" s="43"/>
      <c r="DN204" s="43"/>
      <c r="DO204" s="43"/>
      <c r="DP204" s="43"/>
      <c r="DQ204" s="43"/>
      <c r="DR204" s="43"/>
      <c r="DS204" s="43"/>
      <c r="DT204" s="43"/>
      <c r="DU204" s="43"/>
      <c r="DV204" s="43"/>
      <c r="DW204" s="43"/>
      <c r="DX204" s="43"/>
      <c r="DY204" s="43"/>
      <c r="DZ204" s="43"/>
      <c r="EA204" s="43"/>
      <c r="EB204" s="43"/>
      <c r="EC204" s="43"/>
      <c r="ED204" s="43"/>
      <c r="EE204" s="43"/>
      <c r="EF204" s="43"/>
      <c r="EG204" s="43"/>
      <c r="EH204" s="43"/>
      <c r="EI204" s="43"/>
      <c r="EJ204" s="43"/>
    </row>
    <row r="205" spans="1:140" s="44" customFormat="1" ht="12" customHeight="1" x14ac:dyDescent="0.3">
      <c r="A205" s="144"/>
      <c r="B205" s="147"/>
      <c r="C205" s="48" t="str">
        <f>IF(B203="HYBRID",MOVIMENTOS!$P$8,"")</f>
        <v/>
      </c>
      <c r="D205" s="97"/>
      <c r="E205" s="58" t="s">
        <v>1170</v>
      </c>
      <c r="F205" s="32"/>
      <c r="G205" s="33"/>
      <c r="H205" s="58">
        <f t="shared" ref="H205:H214" si="612">IF(OR(IFERROR(AC205,TRUE)=TRUE,IFERROR(AK205,TRUE)=TRUE)=TRUE,0,IF(AC205=0,AK205,AC205))</f>
        <v>0</v>
      </c>
      <c r="I205" s="58">
        <f t="shared" ref="I205:I214" si="613">IF(OR(IFERROR(AD205,TRUE)=TRUE,IFERROR(AL205,TRUE)=TRUE)=TRUE,0,IF(AD205=0,AL205,AD205))</f>
        <v>0</v>
      </c>
      <c r="J205" s="58">
        <f t="shared" ref="J205:J214" si="614">IF(OR(IFERROR(AE205,TRUE)=TRUE,IFERROR(AM205,TRUE)=TRUE)=TRUE,0,IF(AE205=0,AM205,AE205))</f>
        <v>0</v>
      </c>
      <c r="K205" s="58">
        <f t="shared" ref="K205:K214" si="615">IF(OR(IFERROR(AF205,TRUE)=TRUE,IFERROR(AN205,TRUE)=TRUE)=TRUE,0,IF(AF205=0,AN205,AF205))</f>
        <v>0</v>
      </c>
      <c r="L205" s="58">
        <f t="shared" ref="L205:L214" si="616">IF(OR(IFERROR(AG205,TRUE)=TRUE,IFERROR(AO205,TRUE)=TRUE)=TRUE,0,IF(AG205=0,AO205,AG205))</f>
        <v>0</v>
      </c>
      <c r="M205" s="58">
        <f t="shared" ref="M205:M214" si="617">IF(OR(IFERROR(AH205,TRUE)=TRUE,IFERROR(AP205,TRUE)=TRUE)=TRUE,0,IF(AH205=0,AP205,AH205))</f>
        <v>0</v>
      </c>
      <c r="N205" s="58">
        <f t="shared" ref="N205:N214" si="618">IF(OR(IFERROR(AI205,TRUE)=TRUE,IFERROR(AQ205,TRUE)=TRUE)=TRUE,0,IF(AI205=0,AQ205,AI205))</f>
        <v>0</v>
      </c>
      <c r="O205" s="58">
        <f t="shared" ref="O205:O214" si="619">IF(OR(IFERROR(AJ205,TRUE)=TRUE,IFERROR(AR205,TRUE)=TRUE)=TRUE,0,IF(AJ205=0,AR205,AJ205))</f>
        <v>0</v>
      </c>
      <c r="P205" s="34">
        <f t="shared" ref="P205" si="620">SUM(H205:O205)</f>
        <v>0</v>
      </c>
      <c r="Q205" s="34" t="str">
        <f t="shared" ref="Q205:Q214" si="621">C205</f>
        <v/>
      </c>
      <c r="R205" s="34">
        <f>IF(R204=MOVIMENTOS!$A$53,MOVIMENTOS!$A$54,IF(R204=MOVIMENTOS!$B$53,MOVIMENTOS!$B$54,IF(R204=MOVIMENTOS!$C$53,MOVIMENTOS!$C$54,IF(R204=MOVIMENTOS!$D$53,MOVIMENTOS!$D$54,IF(R204=MOVIMENTOS!$E$53,MOVIMENTOS!$E$54,IF(R204=MOVIMENTOS!$F$53,MOVIMENTOS!$F$54,IF(R204=MOVIMENTOS!$G$53,MOVIMENTOS!$G$54,IF(R204=MOVIMENTOS!$I$53,MOVIMENTOS!$I$54,IF(R204=MOVIMENTOS!$J$53,MOVIMENTOS!$J$54,IF(R204=MOVIMENTOS!$K$53,MOVIMENTOS!$K$54,IF(R204=MOVIMENTOS!$L$53,MOVIMENTOS!$L$54,IF(R204=MOVIMENTOS!$M$53,MOVIMENTOS!$M$54,IF(R204=MOVIMENTOS!$N$53,MOVIMENTOS!$N$54,IF(R204=MOVIMENTOS!$O$53,MOVIMENTOS!$O$54,IF(R204=MOVIMENTOS!$P$53,MOVIMENTOS!$P$54,IF(R204=MOVIMENTOS!$Q$53,MOVIMENTOS!$Q$54,IF(R204=MOVIMENTOS!$R$53,MOVIMENTOS!$R$54,IF(R204=MOVIMENTOS!$S$53,MOVIMENTOS!$S$54,IF(R204=MOVIMENTOS!$T$53,MOVIMENTOS!$T$54,0)))))))))))))))))))</f>
        <v>0</v>
      </c>
      <c r="S205" s="34">
        <f>IF(S204=MOVIMENTOS!$A$53,MOVIMENTOS!$A$54,IF(S204=MOVIMENTOS!$B$53,MOVIMENTOS!$B$54,IF(S204=MOVIMENTOS!$C$53,MOVIMENTOS!$C$54,IF(S204=MOVIMENTOS!$D$53,MOVIMENTOS!$D$54,IF(S204=MOVIMENTOS!$E$53,MOVIMENTOS!$E$54,IF(S204=MOVIMENTOS!$F$53,MOVIMENTOS!$F$54,IF(S204=MOVIMENTOS!$G$53,MOVIMENTOS!$G$54,IF(S204=MOVIMENTOS!$I$53,MOVIMENTOS!$I$54,IF(S204=MOVIMENTOS!$J$53,MOVIMENTOS!$J$54,IF(S204=MOVIMENTOS!$K$53,MOVIMENTOS!$K$54,IF(S204=MOVIMENTOS!$L$53,MOVIMENTOS!$L$54,IF(S204=MOVIMENTOS!$M$53,MOVIMENTOS!$M$54,IF(S204=MOVIMENTOS!$N$53,MOVIMENTOS!$N$54,IF(S204=MOVIMENTOS!$O$53,MOVIMENTOS!$O$54,IF(S204=MOVIMENTOS!$P$53,MOVIMENTOS!$P$54,IF(S204=MOVIMENTOS!$Q$53,MOVIMENTOS!$Q$54,IF(S204=MOVIMENTOS!$R$53,MOVIMENTOS!$R$54,IF(S204=MOVIMENTOS!$S$53,MOVIMENTOS!$S$54,IF(S204=MOVIMENTOS!$T$53,MOVIMENTOS!$T$54,0)))))))))))))))))))</f>
        <v>0</v>
      </c>
      <c r="T205" s="34">
        <f>IF(T204=MOVIMENTOS!$A$53,MOVIMENTOS!$A$54,IF(T204=MOVIMENTOS!$B$53,MOVIMENTOS!$B$54,IF(T204=MOVIMENTOS!$C$53,MOVIMENTOS!$C$54,IF(T204=MOVIMENTOS!$D$53,MOVIMENTOS!$D$54,IF(T204=MOVIMENTOS!$E$53,MOVIMENTOS!$E$54,IF(T204=MOVIMENTOS!$F$53,MOVIMENTOS!$F$54,IF(T204=MOVIMENTOS!$G$53,MOVIMENTOS!$G$54,IF(T204=MOVIMENTOS!$I$53,MOVIMENTOS!$I$54,IF(T204=MOVIMENTOS!$J$53,MOVIMENTOS!$J$54,IF(T204=MOVIMENTOS!$K$53,MOVIMENTOS!$K$54,IF(T204=MOVIMENTOS!$L$53,MOVIMENTOS!$L$54,IF(T204=MOVIMENTOS!$M$53,MOVIMENTOS!$M$54,IF(T204=MOVIMENTOS!$N$53,MOVIMENTOS!$N$54,IF(T204=MOVIMENTOS!$O$53,MOVIMENTOS!$O$54,IF(T204=MOVIMENTOS!$P$53,MOVIMENTOS!$P$54,IF(T204=MOVIMENTOS!$Q$53,MOVIMENTOS!$Q$54,IF(T204=MOVIMENTOS!$R$53,MOVIMENTOS!$R$54,IF(T204=MOVIMENTOS!$S$53,MOVIMENTOS!$S$54,IF(T204=MOVIMENTOS!$T$53,MOVIMENTOS!$T$54,0)))))))))))))))))))</f>
        <v>0</v>
      </c>
      <c r="U205" s="34">
        <f>IF(U204=MOVIMENTOS!$A$53,MOVIMENTOS!$A$54,IF(U204=MOVIMENTOS!$B$53,MOVIMENTOS!$B$54,IF(U204=MOVIMENTOS!$C$53,MOVIMENTOS!$C$54,IF(U204=MOVIMENTOS!$D$53,MOVIMENTOS!$D$54,IF(U204=MOVIMENTOS!$E$53,MOVIMENTOS!$E$54,IF(U204=MOVIMENTOS!$F$53,MOVIMENTOS!$F$54,IF(U204=MOVIMENTOS!$G$53,MOVIMENTOS!$G$54,IF(U204=MOVIMENTOS!$I$53,MOVIMENTOS!$I$54,IF(U204=MOVIMENTOS!$J$53,MOVIMENTOS!$J$54,IF(U204=MOVIMENTOS!$K$53,MOVIMENTOS!$K$54,IF(U204=MOVIMENTOS!$L$53,MOVIMENTOS!$L$54,IF(U204=MOVIMENTOS!$M$53,MOVIMENTOS!$M$54,IF(U204=MOVIMENTOS!$N$53,MOVIMENTOS!$N$54,IF(U204=MOVIMENTOS!$O$53,MOVIMENTOS!$O$54,IF(U204=MOVIMENTOS!$P$53,MOVIMENTOS!$P$54,IF(U204=MOVIMENTOS!$Q$53,MOVIMENTOS!$Q$54,IF(U204=MOVIMENTOS!$R$53,MOVIMENTOS!$R$54,IF(U204=MOVIMENTOS!$S$53,MOVIMENTOS!$S$54,IF(U204=MOVIMENTOS!$T$53,MOVIMENTOS!$T$54,0)))))))))))))))))))</f>
        <v>0</v>
      </c>
      <c r="V205" s="34">
        <f>IF(V204=MOVIMENTOS!$A$53,MOVIMENTOS!$A$54,IF(V204=MOVIMENTOS!$B$53,MOVIMENTOS!$B$54,IF(V204=MOVIMENTOS!$C$53,MOVIMENTOS!$C$54,IF(V204=MOVIMENTOS!$D$53,MOVIMENTOS!$D$54,IF(V204=MOVIMENTOS!$E$53,MOVIMENTOS!$E$54,IF(V204=MOVIMENTOS!$F$53,MOVIMENTOS!$F$54,IF(V204=MOVIMENTOS!$G$53,MOVIMENTOS!$G$54,IF(V204=MOVIMENTOS!$I$53,MOVIMENTOS!$I$54,IF(V204=MOVIMENTOS!$J$53,MOVIMENTOS!$J$54,IF(V204=MOVIMENTOS!$K$53,MOVIMENTOS!$K$54,IF(V204=MOVIMENTOS!$L$53,MOVIMENTOS!$L$54,IF(V204=MOVIMENTOS!$M$53,MOVIMENTOS!$M$54,IF(V204=MOVIMENTOS!$N$53,MOVIMENTOS!$N$54,IF(V204=MOVIMENTOS!$O$53,MOVIMENTOS!$O$54,IF(V204=MOVIMENTOS!$P$53,MOVIMENTOS!$P$54,IF(V204=MOVIMENTOS!$Q$53,MOVIMENTOS!$Q$54,IF(V204=MOVIMENTOS!$R$53,MOVIMENTOS!$R$54,IF(V204=MOVIMENTOS!$S$53,MOVIMENTOS!$S$54,IF(V204=MOVIMENTOS!$T$53,MOVIMENTOS!$T$54,0)))))))))))))))))))</f>
        <v>0</v>
      </c>
      <c r="W205" s="34">
        <f>IF(W204=MOVIMENTOS!$A$53,MOVIMENTOS!$A$54,IF(W204=MOVIMENTOS!$B$53,MOVIMENTOS!$B$54,IF(W204=MOVIMENTOS!$C$53,MOVIMENTOS!$C$54,IF(W204=MOVIMENTOS!$D$53,MOVIMENTOS!$D$54,IF(W204=MOVIMENTOS!$E$53,MOVIMENTOS!$E$54,IF(W204=MOVIMENTOS!$F$53,MOVIMENTOS!$F$54,IF(W204=MOVIMENTOS!$G$53,MOVIMENTOS!$G$54,IF(W204=MOVIMENTOS!$I$53,MOVIMENTOS!$I$54,IF(W204=MOVIMENTOS!$J$53,MOVIMENTOS!$J$54,IF(W204=MOVIMENTOS!$K$53,MOVIMENTOS!$K$54,IF(W204=MOVIMENTOS!$L$53,MOVIMENTOS!$L$54,IF(W204=MOVIMENTOS!$M$53,MOVIMENTOS!$M$54,IF(W204=MOVIMENTOS!$N$53,MOVIMENTOS!$N$54,IF(W204=MOVIMENTOS!$O$53,MOVIMENTOS!$O$54,IF(W204=MOVIMENTOS!$P$53,MOVIMENTOS!$P$54,IF(W204=MOVIMENTOS!$Q$53,MOVIMENTOS!$Q$54,IF(W204=MOVIMENTOS!$R$53,MOVIMENTOS!$R$54,IF(W204=MOVIMENTOS!$S$53,MOVIMENTOS!$S$54,IF(W204=MOVIMENTOS!$T$53,MOVIMENTOS!$T$54,0)))))))))))))))))))</f>
        <v>0</v>
      </c>
      <c r="X205" s="91">
        <f>IF(X204=MOVIMENTOS!$A$53,MOVIMENTOS!$A$54,IF(X204=MOVIMENTOS!$B$53,MOVIMENTOS!$B$54,IF(X204=MOVIMENTOS!$C$53,MOVIMENTOS!$C$54,IF(X204=MOVIMENTOS!$D$53,MOVIMENTOS!$D$54,IF(X204=MOVIMENTOS!$E$53,MOVIMENTOS!$E$54,IF(X204=MOVIMENTOS!$F$53,MOVIMENTOS!$F$54,IF(X204=MOVIMENTOS!$G$53,MOVIMENTOS!$G$54,IF(X204=MOVIMENTOS!$I$53,MOVIMENTOS!$I$54,IF(X204=MOVIMENTOS!$J$53,MOVIMENTOS!$J$54,IF(X204=MOVIMENTOS!$K$53,MOVIMENTOS!$K$54,IF(X204=MOVIMENTOS!$L$53,MOVIMENTOS!$L$54,IF(X204=MOVIMENTOS!$M$53,MOVIMENTOS!$M$54,IF(X204=MOVIMENTOS!$N$53,MOVIMENTOS!$N$54,IF(X204=MOVIMENTOS!$O$53,MOVIMENTOS!$O$54,IF(X204=MOVIMENTOS!$P$53,MOVIMENTOS!$P$54,IF(X204=MOVIMENTOS!$Q$53,MOVIMENTOS!$Q$54,IF(X204=MOVIMENTOS!$R$53,MOVIMENTOS!$R$54,IF(X204=MOVIMENTOS!$S$53,MOVIMENTOS!$S$54,IF(X204=MOVIMENTOS!$T$53,MOVIMENTOS!$T$54,0)))))))))))))))))))</f>
        <v>0</v>
      </c>
      <c r="Y205" s="71">
        <f t="shared" ref="Y205" si="622">P205+X205+SUM(F208:W208)</f>
        <v>0</v>
      </c>
      <c r="Z205" s="122"/>
      <c r="AA205" s="69"/>
      <c r="AB205" s="61"/>
      <c r="AC205" s="62">
        <f>IF(B203="HYBRID",HLOOKUP(H204,MOVIMENTOS!$A$38:$AQ$39,2,0),0)</f>
        <v>0</v>
      </c>
      <c r="AD205" s="62">
        <f>IF(B203="HYBRID",HLOOKUP(I204,MOVIMENTOS!$A$38:$AQ$39,2,0),0)</f>
        <v>0</v>
      </c>
      <c r="AE205" s="62">
        <f>IF(B203="HYBRID",HLOOKUP(J204,MOVIMENTOS!$A$38:$AQ$39,2,0),0)</f>
        <v>0</v>
      </c>
      <c r="AF205" s="62">
        <f>IF(B203="HYBRID",HLOOKUP(K204,MOVIMENTOS!$A$38:$AQ$39,2,0),0)</f>
        <v>0</v>
      </c>
      <c r="AG205" s="62">
        <f>IF(B203="HYBRID",HLOOKUP(L204,MOVIMENTOS!$A$38:$AQ$39,2,0),0)</f>
        <v>0</v>
      </c>
      <c r="AH205" s="62">
        <f>IF(B203="HYBRID",HLOOKUP(M204,MOVIMENTOS!$A$38:$AQ$39,2,0),0)</f>
        <v>0</v>
      </c>
      <c r="AI205" s="62">
        <f>IF(B203="HYBRID",HLOOKUP(N204,MOVIMENTOS!$A$38:$AQ$39,2,0),0)</f>
        <v>0</v>
      </c>
      <c r="AJ205" s="62">
        <f>IF(B203="HYBRID",HLOOKUP(O204,MOVIMENTOS!$A$38:$AQ$39,2,0),0)</f>
        <v>0</v>
      </c>
      <c r="AK205" s="63">
        <f>IF(B203="TRE",HLOOKUP(H204,MOVIMENTOS!$A$57:$K$60,VLOOKUP($C$4,MOVIMENTOS!$A$63:$B$65,2,0),TRUE),0)</f>
        <v>0</v>
      </c>
      <c r="AL205" s="63">
        <f>IF(B203="TRE",HLOOKUP(I204,MOVIMENTOS!$A$57:$K$60,VLOOKUP($C$4,MOVIMENTOS!$A$63:$B$65,2,0),TRUE),0)</f>
        <v>0</v>
      </c>
      <c r="AM205" s="63">
        <f>IF(B203="TRE",HLOOKUP(J204,MOVIMENTOS!$A$57:$K$60,VLOOKUP($C$4,MOVIMENTOS!$A$63:$B$65,2,0),TRUE),0)</f>
        <v>0</v>
      </c>
      <c r="AN205" s="63">
        <f>IF(B203="TRE",HLOOKUP(K204,MOVIMENTOS!$A$57:$K$60,VLOOKUP($C$4,MOVIMENTOS!$A$63:$B$65,2,0),TRUE),0)</f>
        <v>0</v>
      </c>
      <c r="AO205" s="63">
        <f>IF(B203="TRE",HLOOKUP(N204,MOVIMENTOS!$A$57:$K$60,VLOOKUP($C$4,MOVIMENTOS!$A$63:$B$65,2,0),TRUE),0)</f>
        <v>0</v>
      </c>
      <c r="AP205" s="63">
        <f>IF(B203="TRE",HLOOKUP(O204,MOVIMENTOS!$A$57:$K$60,VLOOKUP($C$4,MOVIMENTOS!$A$63:$B$65,2,0),TRUE),0)</f>
        <v>0</v>
      </c>
      <c r="AQ205" s="63">
        <f>IF(C203="TRE",HLOOKUP(Q204,MOVIMENTOS!$A$57:$K$60,VLOOKUP($C$4,MOVIMENTOS!$A$63:$B$65,2,0),TRUE),0)</f>
        <v>0</v>
      </c>
      <c r="AR205" s="63">
        <f>IF(D203="TRE",HLOOKUP(R204,MOVIMENTOS!$A$57:$K$60,VLOOKUP($C$4,MOVIMENTOS!$A$63:$B$65,2,0),TRUE),0)</f>
        <v>0</v>
      </c>
      <c r="AS205" s="72" t="s">
        <v>1592</v>
      </c>
      <c r="AT205" s="61"/>
      <c r="AU205" s="61"/>
      <c r="AV205" s="61"/>
      <c r="AW205" s="61"/>
      <c r="AX205" s="61"/>
      <c r="AY205" s="61"/>
      <c r="AZ205" s="61"/>
      <c r="BA205" s="61"/>
      <c r="BB205" s="61"/>
      <c r="BC205" s="61"/>
      <c r="BD205" s="61"/>
      <c r="BE205" s="43"/>
      <c r="BF205" s="43"/>
      <c r="BG205" s="43"/>
      <c r="BH205" s="43"/>
      <c r="BI205" s="43"/>
      <c r="BJ205" s="43"/>
      <c r="BK205" s="43"/>
      <c r="BL205" s="43"/>
      <c r="BM205" s="43"/>
      <c r="BN205" s="43"/>
      <c r="BO205" s="43"/>
      <c r="BP205" s="43"/>
      <c r="BQ205" s="43"/>
      <c r="BR205" s="43"/>
      <c r="BS205" s="43"/>
      <c r="BT205" s="43"/>
      <c r="BU205" s="43"/>
      <c r="BV205" s="43"/>
      <c r="BW205" s="43"/>
      <c r="BX205" s="43"/>
      <c r="BY205" s="43"/>
      <c r="BZ205" s="43"/>
      <c r="CA205" s="43"/>
      <c r="CB205" s="43"/>
      <c r="CC205" s="43"/>
      <c r="CD205" s="43"/>
      <c r="CE205" s="43"/>
      <c r="CF205" s="43"/>
      <c r="CG205" s="43"/>
      <c r="CH205" s="43"/>
      <c r="CI205" s="43"/>
      <c r="CJ205" s="43"/>
      <c r="CK205" s="43"/>
      <c r="CL205" s="43"/>
      <c r="CM205" s="43"/>
      <c r="CN205" s="43"/>
      <c r="CO205" s="43"/>
      <c r="CP205" s="43"/>
      <c r="CQ205" s="43"/>
      <c r="CR205" s="43"/>
      <c r="CS205" s="43"/>
      <c r="CT205" s="43"/>
      <c r="CU205" s="43"/>
      <c r="CV205" s="43"/>
      <c r="CW205" s="43"/>
      <c r="CX205" s="43"/>
      <c r="CY205" s="43"/>
      <c r="CZ205" s="43"/>
      <c r="DA205" s="43"/>
      <c r="DB205" s="43"/>
      <c r="DC205" s="43"/>
      <c r="DD205" s="43"/>
      <c r="DE205" s="43"/>
      <c r="DF205" s="43"/>
      <c r="DG205" s="43"/>
      <c r="DH205" s="43"/>
      <c r="DI205" s="43"/>
      <c r="DJ205" s="43"/>
      <c r="DK205" s="43"/>
      <c r="DL205" s="43"/>
      <c r="DM205" s="43"/>
      <c r="DN205" s="43"/>
      <c r="DO205" s="43"/>
      <c r="DP205" s="43"/>
      <c r="DQ205" s="43"/>
      <c r="DR205" s="43"/>
      <c r="DS205" s="43"/>
      <c r="DT205" s="43"/>
      <c r="DU205" s="43"/>
      <c r="DV205" s="43"/>
      <c r="DW205" s="43"/>
      <c r="DX205" s="43"/>
      <c r="DY205" s="43"/>
      <c r="DZ205" s="43"/>
      <c r="EA205" s="43"/>
      <c r="EB205" s="43"/>
      <c r="EC205" s="43"/>
      <c r="ED205" s="43"/>
      <c r="EE205" s="43"/>
      <c r="EF205" s="43"/>
      <c r="EG205" s="43"/>
      <c r="EH205" s="43"/>
      <c r="EI205" s="43"/>
      <c r="EJ205" s="43"/>
    </row>
    <row r="206" spans="1:140" s="44" customFormat="1" ht="21.6" customHeight="1" x14ac:dyDescent="0.25">
      <c r="A206" s="144"/>
      <c r="B206" s="147"/>
      <c r="C206" s="43" t="str">
        <f t="shared" ref="C206:C214" si="623">IF($C$4="Duet","Faturização",IF($C$4="Duet Mix","Faturização",IF($C$4="team","Faturização",IF($C$4="Combi","Faturização",""))))</f>
        <v/>
      </c>
      <c r="D206" s="97"/>
      <c r="E206" s="58" t="str">
        <f t="shared" ref="E206" si="624">IF(AND(C206="Faturização",B203="Hybrid"),"Faturização","")</f>
        <v/>
      </c>
      <c r="F206" s="149" t="s">
        <v>1617</v>
      </c>
      <c r="G206" s="150"/>
      <c r="H206" s="74"/>
      <c r="I206" s="75"/>
      <c r="J206" s="75"/>
      <c r="K206" s="75"/>
      <c r="L206" s="75"/>
      <c r="M206" s="75"/>
      <c r="N206" s="75"/>
      <c r="O206" s="76"/>
      <c r="P206" s="61">
        <f t="shared" ref="P206" si="625">(H205*H206)+(I205*I206)+(J205*J206)+(K205*K206)+(L205*L206)+(M205*M206)+(N205*N206)+(O205*O206)</f>
        <v>0</v>
      </c>
      <c r="Q206" s="61"/>
      <c r="R206" s="43"/>
      <c r="S206" s="43"/>
      <c r="T206" s="43"/>
      <c r="U206" s="43"/>
      <c r="V206" s="43"/>
      <c r="W206" s="43"/>
      <c r="X206" s="70">
        <f t="shared" ref="X206" si="626">(R205*R206)+(S205*S206)+(T205*T206)+(U205*U206)+(V205*V206)+(W205*W206)</f>
        <v>0</v>
      </c>
      <c r="Y206" s="70">
        <f t="shared" ref="Y206" si="627">F205+G205+P206+X206+SUM(F209:W209)</f>
        <v>0</v>
      </c>
      <c r="Z206" s="122"/>
      <c r="AA206" s="61"/>
      <c r="AB206" s="61"/>
      <c r="AC206" s="62"/>
      <c r="AD206" s="62"/>
      <c r="AE206" s="62"/>
      <c r="AF206" s="62"/>
      <c r="AG206" s="62"/>
      <c r="AH206" s="62"/>
      <c r="AI206" s="62"/>
      <c r="AJ206" s="62"/>
      <c r="AK206" s="63"/>
      <c r="AL206" s="63"/>
      <c r="AM206" s="63"/>
      <c r="AN206" s="63"/>
      <c r="AO206" s="63"/>
      <c r="AP206" s="63"/>
      <c r="AQ206" s="63"/>
      <c r="AR206" s="63"/>
      <c r="AS206" s="70" t="s">
        <v>1593</v>
      </c>
      <c r="AT206" s="61"/>
      <c r="AU206" s="61"/>
      <c r="AV206" s="61"/>
      <c r="AW206" s="61"/>
      <c r="AX206" s="61"/>
      <c r="AY206" s="61"/>
      <c r="AZ206" s="61"/>
      <c r="BA206" s="61"/>
      <c r="BB206" s="61"/>
      <c r="BC206" s="61"/>
      <c r="BD206" s="61"/>
      <c r="BE206" s="43"/>
      <c r="BF206" s="43"/>
      <c r="BG206" s="43"/>
      <c r="BH206" s="43"/>
      <c r="BI206" s="43"/>
      <c r="BJ206" s="43"/>
      <c r="BK206" s="43"/>
      <c r="BL206" s="43"/>
      <c r="BM206" s="43"/>
      <c r="BN206" s="43"/>
      <c r="BO206" s="43"/>
      <c r="BP206" s="43"/>
      <c r="BQ206" s="43"/>
      <c r="BR206" s="43"/>
      <c r="BS206" s="43"/>
      <c r="BT206" s="43"/>
      <c r="BU206" s="43"/>
      <c r="BV206" s="43"/>
      <c r="BW206" s="43"/>
      <c r="BX206" s="43"/>
      <c r="BY206" s="43"/>
      <c r="BZ206" s="43"/>
      <c r="CA206" s="43"/>
      <c r="CB206" s="43"/>
      <c r="CC206" s="43"/>
      <c r="CD206" s="43"/>
      <c r="CE206" s="43"/>
      <c r="CF206" s="43"/>
      <c r="CG206" s="43"/>
      <c r="CH206" s="43"/>
      <c r="CI206" s="43"/>
      <c r="CJ206" s="43"/>
      <c r="CK206" s="43"/>
      <c r="CL206" s="43"/>
      <c r="CM206" s="43"/>
      <c r="CN206" s="43"/>
      <c r="CO206" s="43"/>
      <c r="CP206" s="43"/>
      <c r="CQ206" s="43"/>
      <c r="CR206" s="43"/>
      <c r="CS206" s="43"/>
      <c r="CT206" s="43"/>
      <c r="CU206" s="43"/>
      <c r="CV206" s="43"/>
      <c r="CW206" s="43"/>
      <c r="CX206" s="43"/>
      <c r="CY206" s="43"/>
      <c r="CZ206" s="43"/>
      <c r="DA206" s="43"/>
      <c r="DB206" s="43"/>
      <c r="DC206" s="43"/>
      <c r="DD206" s="43"/>
      <c r="DE206" s="43"/>
      <c r="DF206" s="43"/>
      <c r="DG206" s="43"/>
      <c r="DH206" s="43"/>
      <c r="DI206" s="43"/>
      <c r="DJ206" s="43"/>
      <c r="DK206" s="43"/>
      <c r="DL206" s="43"/>
      <c r="DM206" s="43"/>
      <c r="DN206" s="43"/>
      <c r="DO206" s="43"/>
      <c r="DP206" s="43"/>
      <c r="DQ206" s="43"/>
      <c r="DR206" s="43"/>
      <c r="DS206" s="43"/>
      <c r="DT206" s="43"/>
      <c r="DU206" s="43"/>
      <c r="DV206" s="43"/>
      <c r="DW206" s="43"/>
      <c r="DX206" s="43"/>
      <c r="DY206" s="43"/>
      <c r="DZ206" s="43"/>
      <c r="EA206" s="43"/>
      <c r="EB206" s="43"/>
      <c r="EC206" s="43"/>
      <c r="ED206" s="43"/>
      <c r="EE206" s="43"/>
      <c r="EF206" s="43"/>
      <c r="EG206" s="43"/>
      <c r="EH206" s="43"/>
      <c r="EI206" s="43"/>
      <c r="EJ206" s="43"/>
    </row>
    <row r="207" spans="1:140" s="44" customFormat="1" ht="12" customHeight="1" x14ac:dyDescent="0.25">
      <c r="A207" s="144"/>
      <c r="B207" s="147"/>
      <c r="C207" s="87" t="str">
        <f t="shared" ref="C207" si="628">IF(AND($B203="ACROB",$C$4="EQUIPA"),"ACROB_B",IF(AND($B203="ACROB",$C$4="combinado"),"ACROB_B",""))</f>
        <v/>
      </c>
      <c r="D207" s="97"/>
      <c r="E207" s="54" t="s">
        <v>66</v>
      </c>
      <c r="F207" s="85"/>
      <c r="G207" s="86" t="str">
        <f t="shared" ref="G207:G214" si="629">IF(C208="ACROB_C","ACRO-PAIR","")</f>
        <v/>
      </c>
      <c r="H207" s="78"/>
      <c r="I207" s="49"/>
      <c r="J207" s="49"/>
      <c r="K207" s="49"/>
      <c r="L207" s="49"/>
      <c r="M207" s="49"/>
      <c r="N207" s="49"/>
      <c r="O207" s="79"/>
      <c r="P207" s="49"/>
      <c r="Q207" s="49"/>
      <c r="R207" s="80"/>
      <c r="S207" s="80"/>
      <c r="T207" s="80"/>
      <c r="U207" s="80"/>
      <c r="V207" s="80"/>
      <c r="W207" s="77"/>
      <c r="X207" s="49"/>
      <c r="Y207" s="49"/>
      <c r="Z207" s="122"/>
      <c r="AA207" s="61"/>
      <c r="AB207" s="61"/>
      <c r="AC207" s="61"/>
      <c r="AD207" s="61"/>
      <c r="AE207" s="61"/>
      <c r="AF207" s="61"/>
      <c r="AG207" s="61"/>
      <c r="AH207" s="61"/>
      <c r="AI207" s="61"/>
      <c r="AJ207" s="61"/>
      <c r="AK207" s="61"/>
      <c r="AL207" s="61"/>
      <c r="AM207" s="61"/>
      <c r="AN207" s="61"/>
      <c r="AO207" s="61"/>
      <c r="AP207" s="61"/>
      <c r="AQ207" s="61"/>
      <c r="AR207" s="61"/>
      <c r="AS207" s="61"/>
      <c r="AT207" s="61"/>
      <c r="AU207" s="61"/>
      <c r="AV207" s="61"/>
      <c r="AW207" s="61"/>
      <c r="AX207" s="61"/>
      <c r="AY207" s="61"/>
      <c r="AZ207" s="61"/>
      <c r="BA207" s="61"/>
      <c r="BB207" s="61"/>
      <c r="BC207" s="61"/>
      <c r="BD207" s="61"/>
      <c r="BE207" s="43"/>
      <c r="BF207" s="43"/>
      <c r="BG207" s="43"/>
      <c r="BH207" s="43"/>
      <c r="BI207" s="43"/>
      <c r="BJ207" s="43"/>
      <c r="BK207" s="43"/>
      <c r="BL207" s="43"/>
      <c r="BM207" s="43"/>
      <c r="BN207" s="43"/>
      <c r="BO207" s="43"/>
      <c r="BP207" s="43"/>
      <c r="BQ207" s="43"/>
      <c r="BR207" s="43"/>
      <c r="BS207" s="43"/>
      <c r="BT207" s="43"/>
      <c r="BU207" s="43"/>
      <c r="BV207" s="43"/>
      <c r="BW207" s="43"/>
      <c r="BX207" s="43"/>
      <c r="BY207" s="43"/>
      <c r="BZ207" s="43"/>
      <c r="CA207" s="43"/>
      <c r="CB207" s="43"/>
      <c r="CC207" s="43"/>
      <c r="CD207" s="43"/>
      <c r="CE207" s="43"/>
      <c r="CF207" s="43"/>
      <c r="CG207" s="43"/>
      <c r="CH207" s="43"/>
      <c r="CI207" s="43"/>
      <c r="CJ207" s="43"/>
      <c r="CK207" s="43"/>
      <c r="CL207" s="43"/>
      <c r="CM207" s="43"/>
      <c r="CN207" s="43"/>
      <c r="CO207" s="43"/>
      <c r="CP207" s="43"/>
      <c r="CQ207" s="43"/>
      <c r="CR207" s="43"/>
      <c r="CS207" s="43"/>
      <c r="CT207" s="43"/>
      <c r="CU207" s="43"/>
      <c r="CV207" s="43"/>
      <c r="CW207" s="43"/>
      <c r="CX207" s="43"/>
      <c r="CY207" s="43"/>
      <c r="CZ207" s="43"/>
      <c r="DA207" s="43"/>
      <c r="DB207" s="43"/>
      <c r="DC207" s="43"/>
      <c r="DD207" s="43"/>
      <c r="DE207" s="43"/>
      <c r="DF207" s="43"/>
      <c r="DG207" s="43"/>
      <c r="DH207" s="43"/>
      <c r="DI207" s="43"/>
      <c r="DJ207" s="43"/>
      <c r="DK207" s="43"/>
      <c r="DL207" s="43"/>
      <c r="DM207" s="43"/>
      <c r="DN207" s="43"/>
      <c r="DO207" s="43"/>
      <c r="DP207" s="43"/>
      <c r="DQ207" s="43"/>
      <c r="DR207" s="43"/>
      <c r="DS207" s="43"/>
      <c r="DT207" s="43"/>
      <c r="DU207" s="43"/>
      <c r="DV207" s="43"/>
      <c r="DW207" s="43"/>
      <c r="DX207" s="43"/>
      <c r="DY207" s="43"/>
      <c r="DZ207" s="43"/>
      <c r="EA207" s="43"/>
      <c r="EB207" s="43"/>
      <c r="EC207" s="43"/>
      <c r="ED207" s="43"/>
      <c r="EE207" s="43"/>
      <c r="EF207" s="43"/>
      <c r="EG207" s="43"/>
      <c r="EH207" s="43"/>
      <c r="EI207" s="43"/>
      <c r="EJ207" s="43"/>
    </row>
    <row r="208" spans="1:140" s="44" customFormat="1" ht="12" customHeight="1" thickBot="1" x14ac:dyDescent="0.3">
      <c r="A208" s="145"/>
      <c r="B208" s="148"/>
      <c r="C208" s="88" t="str">
        <f t="shared" ref="C208" si="630">IF(AND(B203="ACROB",$C$5="DUETO"),"ACROB_C","")</f>
        <v/>
      </c>
      <c r="D208" s="98"/>
      <c r="E208" s="55" t="s">
        <v>1170</v>
      </c>
      <c r="F208" s="81"/>
      <c r="G208" s="82"/>
      <c r="H208" s="83"/>
      <c r="I208" s="50"/>
      <c r="J208" s="50"/>
      <c r="K208" s="50"/>
      <c r="L208" s="50"/>
      <c r="M208" s="50"/>
      <c r="N208" s="50"/>
      <c r="O208" s="84"/>
      <c r="P208" s="49"/>
      <c r="Q208" s="49"/>
      <c r="R208" s="50"/>
      <c r="S208" s="50"/>
      <c r="T208" s="50"/>
      <c r="U208" s="50"/>
      <c r="V208" s="50"/>
      <c r="W208" s="84"/>
      <c r="X208" s="50"/>
      <c r="Y208" s="50"/>
      <c r="Z208" s="123"/>
      <c r="AA208" s="61"/>
      <c r="AB208" s="61"/>
      <c r="AC208" s="61"/>
      <c r="AD208" s="61"/>
      <c r="AE208" s="61"/>
      <c r="AF208" s="61"/>
      <c r="AG208" s="61"/>
      <c r="AH208" s="61"/>
      <c r="AI208" s="61"/>
      <c r="AJ208" s="61"/>
      <c r="AK208" s="61"/>
      <c r="AL208" s="61"/>
      <c r="AM208" s="61"/>
      <c r="AN208" s="61"/>
      <c r="AO208" s="61"/>
      <c r="AP208" s="61"/>
      <c r="AQ208" s="61"/>
      <c r="AR208" s="61"/>
      <c r="AS208" s="61"/>
      <c r="AT208" s="61"/>
      <c r="AU208" s="61"/>
      <c r="AV208" s="61"/>
      <c r="AW208" s="61"/>
      <c r="AX208" s="61"/>
      <c r="AY208" s="61"/>
      <c r="AZ208" s="61"/>
      <c r="BA208" s="61"/>
      <c r="BB208" s="61"/>
      <c r="BC208" s="61"/>
      <c r="BD208" s="61"/>
      <c r="BE208" s="43"/>
      <c r="BF208" s="43"/>
      <c r="BG208" s="43"/>
      <c r="BH208" s="43"/>
      <c r="BI208" s="43"/>
      <c r="BJ208" s="43"/>
      <c r="BK208" s="43"/>
      <c r="BL208" s="43"/>
      <c r="BM208" s="43"/>
      <c r="BN208" s="43"/>
      <c r="BO208" s="43"/>
      <c r="BP208" s="43"/>
      <c r="BQ208" s="43"/>
      <c r="BR208" s="43"/>
      <c r="BS208" s="43"/>
      <c r="BT208" s="43"/>
      <c r="BU208" s="43"/>
      <c r="BV208" s="43"/>
      <c r="BW208" s="43"/>
      <c r="BX208" s="43"/>
      <c r="BY208" s="43"/>
      <c r="BZ208" s="43"/>
      <c r="CA208" s="43"/>
      <c r="CB208" s="43"/>
      <c r="CC208" s="43"/>
      <c r="CD208" s="43"/>
      <c r="CE208" s="43"/>
      <c r="CF208" s="43"/>
      <c r="CG208" s="43"/>
      <c r="CH208" s="43"/>
      <c r="CI208" s="43"/>
      <c r="CJ208" s="43"/>
      <c r="CK208" s="43"/>
      <c r="CL208" s="43"/>
      <c r="CM208" s="43"/>
      <c r="CN208" s="43"/>
      <c r="CO208" s="43"/>
      <c r="CP208" s="43"/>
      <c r="CQ208" s="43"/>
      <c r="CR208" s="43"/>
      <c r="CS208" s="43"/>
      <c r="CT208" s="43"/>
      <c r="CU208" s="43"/>
      <c r="CV208" s="43"/>
      <c r="CW208" s="43"/>
      <c r="CX208" s="43"/>
      <c r="CY208" s="43"/>
      <c r="CZ208" s="43"/>
      <c r="DA208" s="43"/>
      <c r="DB208" s="43"/>
      <c r="DC208" s="43"/>
      <c r="DD208" s="43"/>
      <c r="DE208" s="43"/>
      <c r="DF208" s="43"/>
      <c r="DG208" s="43"/>
      <c r="DH208" s="43"/>
      <c r="DI208" s="43"/>
      <c r="DJ208" s="43"/>
      <c r="DK208" s="43"/>
      <c r="DL208" s="43"/>
      <c r="DM208" s="43"/>
      <c r="DN208" s="43"/>
      <c r="DO208" s="43"/>
      <c r="DP208" s="43"/>
      <c r="DQ208" s="43"/>
      <c r="DR208" s="43"/>
      <c r="DS208" s="43"/>
      <c r="DT208" s="43"/>
      <c r="DU208" s="43"/>
      <c r="DV208" s="43"/>
      <c r="DW208" s="43"/>
      <c r="DX208" s="43"/>
      <c r="DY208" s="43"/>
      <c r="DZ208" s="43"/>
      <c r="EA208" s="43"/>
      <c r="EB208" s="43"/>
      <c r="EC208" s="43"/>
      <c r="ED208" s="43"/>
      <c r="EE208" s="43"/>
      <c r="EF208" s="43"/>
      <c r="EG208" s="43"/>
      <c r="EH208" s="43"/>
      <c r="EI208" s="43"/>
      <c r="EJ208" s="43"/>
    </row>
    <row r="209" spans="1:140" s="44" customFormat="1" ht="12" customHeight="1" x14ac:dyDescent="0.25">
      <c r="A209" s="143"/>
      <c r="B209" s="146"/>
      <c r="C209" s="141" t="str">
        <f>IF(B209="HYBRID",MOVIMENTOS!$A$8,IF(B209="ACROB",MOVIMENTOS!$E$8,""))</f>
        <v/>
      </c>
      <c r="D209" s="96"/>
      <c r="E209" s="156" t="s">
        <v>1642</v>
      </c>
      <c r="F209" s="158" t="str">
        <f t="shared" ref="F209:F214" si="631">IF(B209="HYBRID",0.5,IF(B209="TRE",0,""))</f>
        <v/>
      </c>
      <c r="G209" s="159"/>
      <c r="H209" s="39"/>
      <c r="I209" s="41"/>
      <c r="J209" s="41"/>
      <c r="K209" s="41"/>
      <c r="L209" s="41"/>
      <c r="M209" s="41"/>
      <c r="N209" s="41"/>
      <c r="O209" s="40"/>
      <c r="P209" s="68"/>
      <c r="Q209" s="103" t="str">
        <f>IF(B209="HYBRID",MOVIMENTOS!$G$8,"")</f>
        <v/>
      </c>
      <c r="R209" s="42"/>
      <c r="S209" s="41"/>
      <c r="T209" s="41"/>
      <c r="U209" s="41"/>
      <c r="V209" s="41"/>
      <c r="W209" s="40"/>
      <c r="X209" s="68"/>
      <c r="Y209" s="68"/>
      <c r="Z209" s="121">
        <f t="shared" ref="Z209" si="632">IF(E212="Faturização",Y212,IF(E212="",Y211,0))</f>
        <v>0</v>
      </c>
      <c r="AA209" s="61"/>
      <c r="AB209" s="61"/>
      <c r="AC209" s="61"/>
      <c r="AD209" s="61"/>
      <c r="AE209" s="61"/>
      <c r="AF209" s="61"/>
      <c r="AG209" s="61"/>
      <c r="AH209" s="61"/>
      <c r="AI209" s="61"/>
      <c r="AJ209" s="61"/>
      <c r="AK209" s="61"/>
      <c r="AL209" s="61"/>
      <c r="AM209" s="61"/>
      <c r="AN209" s="61"/>
      <c r="AO209" s="61"/>
      <c r="AP209" s="61"/>
      <c r="AQ209" s="61"/>
      <c r="AR209" s="61"/>
      <c r="AS209" s="61"/>
      <c r="AT209" s="61"/>
      <c r="AU209" s="61"/>
      <c r="AV209" s="61"/>
      <c r="AW209" s="61"/>
      <c r="AX209" s="61"/>
      <c r="AY209" s="61"/>
      <c r="AZ209" s="61"/>
      <c r="BA209" s="61"/>
      <c r="BB209" s="61"/>
      <c r="BC209" s="61"/>
      <c r="BD209" s="61"/>
      <c r="BE209" s="43"/>
      <c r="BF209" s="43"/>
      <c r="BG209" s="43"/>
      <c r="BH209" s="43"/>
      <c r="BI209" s="43"/>
      <c r="BJ209" s="43"/>
      <c r="BK209" s="43"/>
      <c r="BL209" s="43"/>
      <c r="BM209" s="43"/>
      <c r="BN209" s="43"/>
      <c r="BO209" s="43"/>
      <c r="BP209" s="43"/>
      <c r="BQ209" s="43"/>
      <c r="BR209" s="43"/>
      <c r="BS209" s="43"/>
      <c r="BT209" s="43"/>
      <c r="BU209" s="43"/>
      <c r="BV209" s="43"/>
      <c r="BW209" s="43"/>
      <c r="BX209" s="43"/>
      <c r="BY209" s="43"/>
      <c r="BZ209" s="43"/>
      <c r="CA209" s="43"/>
      <c r="CB209" s="43"/>
      <c r="CC209" s="43"/>
      <c r="CD209" s="43"/>
      <c r="CE209" s="43"/>
      <c r="CF209" s="43"/>
      <c r="CG209" s="43"/>
      <c r="CH209" s="43"/>
      <c r="CI209" s="43"/>
      <c r="CJ209" s="43"/>
      <c r="CK209" s="43"/>
      <c r="CL209" s="43"/>
      <c r="CM209" s="43"/>
      <c r="CN209" s="43"/>
      <c r="CO209" s="43"/>
      <c r="CP209" s="43"/>
      <c r="CQ209" s="43"/>
      <c r="CR209" s="43"/>
      <c r="CS209" s="43"/>
      <c r="CT209" s="43"/>
      <c r="CU209" s="43"/>
      <c r="CV209" s="43"/>
      <c r="CW209" s="43"/>
      <c r="CX209" s="43"/>
      <c r="CY209" s="43"/>
      <c r="CZ209" s="43"/>
      <c r="DA209" s="43"/>
      <c r="DB209" s="43"/>
      <c r="DC209" s="43"/>
      <c r="DD209" s="43"/>
      <c r="DE209" s="43"/>
      <c r="DF209" s="43"/>
      <c r="DG209" s="43"/>
      <c r="DH209" s="43"/>
      <c r="DI209" s="43"/>
      <c r="DJ209" s="43"/>
      <c r="DK209" s="43"/>
      <c r="DL209" s="43"/>
      <c r="DM209" s="43"/>
      <c r="DN209" s="43"/>
      <c r="DO209" s="43"/>
      <c r="DP209" s="43"/>
      <c r="DQ209" s="43"/>
      <c r="DR209" s="43"/>
      <c r="DS209" s="43"/>
      <c r="DT209" s="43"/>
      <c r="DU209" s="43"/>
      <c r="DV209" s="43"/>
      <c r="DW209" s="43"/>
      <c r="DX209" s="43"/>
      <c r="DY209" s="43"/>
      <c r="DZ209" s="43"/>
      <c r="EA209" s="43"/>
      <c r="EB209" s="43"/>
      <c r="EC209" s="43"/>
      <c r="ED209" s="43"/>
      <c r="EE209" s="43"/>
      <c r="EF209" s="43"/>
      <c r="EG209" s="43"/>
      <c r="EH209" s="43"/>
      <c r="EI209" s="43"/>
      <c r="EJ209" s="43"/>
    </row>
    <row r="210" spans="1:140" s="44" customFormat="1" ht="12" customHeight="1" x14ac:dyDescent="0.25">
      <c r="A210" s="144"/>
      <c r="B210" s="147"/>
      <c r="C210" s="142"/>
      <c r="D210" s="97"/>
      <c r="E210" s="157"/>
      <c r="F210" s="160"/>
      <c r="G210" s="161"/>
      <c r="H210" s="45"/>
      <c r="I210" s="47"/>
      <c r="J210" s="47"/>
      <c r="K210" s="47"/>
      <c r="L210" s="47"/>
      <c r="M210" s="47"/>
      <c r="N210" s="47"/>
      <c r="O210" s="46"/>
      <c r="P210" s="34"/>
      <c r="Q210" s="104"/>
      <c r="R210" s="47"/>
      <c r="S210" s="47"/>
      <c r="T210" s="47"/>
      <c r="U210" s="47"/>
      <c r="V210" s="47"/>
      <c r="W210" s="47"/>
      <c r="X210" s="61"/>
      <c r="Y210" s="61"/>
      <c r="Z210" s="122"/>
      <c r="AA210" s="61"/>
      <c r="AB210" s="61"/>
      <c r="AC210" s="61"/>
      <c r="AD210" s="61"/>
      <c r="AE210" s="61"/>
      <c r="AF210" s="61"/>
      <c r="AG210" s="61"/>
      <c r="AH210" s="61"/>
      <c r="AI210" s="61"/>
      <c r="AJ210" s="61"/>
      <c r="AK210" s="61"/>
      <c r="AL210" s="61"/>
      <c r="AM210" s="61"/>
      <c r="AN210" s="61"/>
      <c r="AO210" s="61"/>
      <c r="AP210" s="61"/>
      <c r="AQ210" s="61"/>
      <c r="AR210" s="61"/>
      <c r="AS210" s="61"/>
      <c r="AT210" s="61"/>
      <c r="AU210" s="61"/>
      <c r="AV210" s="61"/>
      <c r="AW210" s="61"/>
      <c r="AX210" s="61"/>
      <c r="AY210" s="61"/>
      <c r="AZ210" s="61"/>
      <c r="BA210" s="61"/>
      <c r="BB210" s="61"/>
      <c r="BC210" s="61"/>
      <c r="BD210" s="61"/>
      <c r="BE210" s="43"/>
      <c r="BF210" s="43"/>
      <c r="BG210" s="43"/>
      <c r="BH210" s="43"/>
      <c r="BI210" s="43"/>
      <c r="BJ210" s="43"/>
      <c r="BK210" s="43"/>
      <c r="BL210" s="43"/>
      <c r="BM210" s="43"/>
      <c r="BN210" s="43"/>
      <c r="BO210" s="43"/>
      <c r="BP210" s="43"/>
      <c r="BQ210" s="43"/>
      <c r="BR210" s="43"/>
      <c r="BS210" s="43"/>
      <c r="BT210" s="43"/>
      <c r="BU210" s="43"/>
      <c r="BV210" s="43"/>
      <c r="BW210" s="43"/>
      <c r="BX210" s="43"/>
      <c r="BY210" s="43"/>
      <c r="BZ210" s="43"/>
      <c r="CA210" s="43"/>
      <c r="CB210" s="43"/>
      <c r="CC210" s="43"/>
      <c r="CD210" s="43"/>
      <c r="CE210" s="43"/>
      <c r="CF210" s="43"/>
      <c r="CG210" s="43"/>
      <c r="CH210" s="43"/>
      <c r="CI210" s="43"/>
      <c r="CJ210" s="43"/>
      <c r="CK210" s="43"/>
      <c r="CL210" s="43"/>
      <c r="CM210" s="43"/>
      <c r="CN210" s="43"/>
      <c r="CO210" s="43"/>
      <c r="CP210" s="43"/>
      <c r="CQ210" s="43"/>
      <c r="CR210" s="43"/>
      <c r="CS210" s="43"/>
      <c r="CT210" s="43"/>
      <c r="CU210" s="43"/>
      <c r="CV210" s="43"/>
      <c r="CW210" s="43"/>
      <c r="CX210" s="43"/>
      <c r="CY210" s="43"/>
      <c r="CZ210" s="43"/>
      <c r="DA210" s="43"/>
      <c r="DB210" s="43"/>
      <c r="DC210" s="43"/>
      <c r="DD210" s="43"/>
      <c r="DE210" s="43"/>
      <c r="DF210" s="43"/>
      <c r="DG210" s="43"/>
      <c r="DH210" s="43"/>
      <c r="DI210" s="43"/>
      <c r="DJ210" s="43"/>
      <c r="DK210" s="43"/>
      <c r="DL210" s="43"/>
      <c r="DM210" s="43"/>
      <c r="DN210" s="43"/>
      <c r="DO210" s="43"/>
      <c r="DP210" s="43"/>
      <c r="DQ210" s="43"/>
      <c r="DR210" s="43"/>
      <c r="DS210" s="43"/>
      <c r="DT210" s="43"/>
      <c r="DU210" s="43"/>
      <c r="DV210" s="43"/>
      <c r="DW210" s="43"/>
      <c r="DX210" s="43"/>
      <c r="DY210" s="43"/>
      <c r="DZ210" s="43"/>
      <c r="EA210" s="43"/>
      <c r="EB210" s="43"/>
      <c r="EC210" s="43"/>
      <c r="ED210" s="43"/>
      <c r="EE210" s="43"/>
      <c r="EF210" s="43"/>
      <c r="EG210" s="43"/>
      <c r="EH210" s="43"/>
      <c r="EI210" s="43"/>
      <c r="EJ210" s="43"/>
    </row>
    <row r="211" spans="1:140" s="44" customFormat="1" ht="12" customHeight="1" x14ac:dyDescent="0.3">
      <c r="A211" s="144"/>
      <c r="B211" s="147"/>
      <c r="C211" s="48" t="str">
        <f>IF(B209="HYBRID",MOVIMENTOS!$P$8,"")</f>
        <v/>
      </c>
      <c r="D211" s="97"/>
      <c r="E211" s="58" t="s">
        <v>1170</v>
      </c>
      <c r="F211" s="32"/>
      <c r="G211" s="33"/>
      <c r="H211" s="58">
        <f t="shared" ref="H211:H214" si="633">IF(OR(IFERROR(AC211,TRUE)=TRUE,IFERROR(AK211,TRUE)=TRUE)=TRUE,0,IF(AC211=0,AK211,AC211))</f>
        <v>0</v>
      </c>
      <c r="I211" s="58">
        <f t="shared" ref="I211:I214" si="634">IF(OR(IFERROR(AD211,TRUE)=TRUE,IFERROR(AL211,TRUE)=TRUE)=TRUE,0,IF(AD211=0,AL211,AD211))</f>
        <v>0</v>
      </c>
      <c r="J211" s="58">
        <f t="shared" ref="J211:J214" si="635">IF(OR(IFERROR(AE211,TRUE)=TRUE,IFERROR(AM211,TRUE)=TRUE)=TRUE,0,IF(AE211=0,AM211,AE211))</f>
        <v>0</v>
      </c>
      <c r="K211" s="58">
        <f t="shared" ref="K211:K214" si="636">IF(OR(IFERROR(AF211,TRUE)=TRUE,IFERROR(AN211,TRUE)=TRUE)=TRUE,0,IF(AF211=0,AN211,AF211))</f>
        <v>0</v>
      </c>
      <c r="L211" s="58">
        <f t="shared" ref="L211:L214" si="637">IF(OR(IFERROR(AG211,TRUE)=TRUE,IFERROR(AO211,TRUE)=TRUE)=TRUE,0,IF(AG211=0,AO211,AG211))</f>
        <v>0</v>
      </c>
      <c r="M211" s="58">
        <f t="shared" ref="M211:M214" si="638">IF(OR(IFERROR(AH211,TRUE)=TRUE,IFERROR(AP211,TRUE)=TRUE)=TRUE,0,IF(AH211=0,AP211,AH211))</f>
        <v>0</v>
      </c>
      <c r="N211" s="58">
        <f t="shared" ref="N211:N214" si="639">IF(OR(IFERROR(AI211,TRUE)=TRUE,IFERROR(AQ211,TRUE)=TRUE)=TRUE,0,IF(AI211=0,AQ211,AI211))</f>
        <v>0</v>
      </c>
      <c r="O211" s="58">
        <f t="shared" ref="O211:O214" si="640">IF(OR(IFERROR(AJ211,TRUE)=TRUE,IFERROR(AR211,TRUE)=TRUE)=TRUE,0,IF(AJ211=0,AR211,AJ211))</f>
        <v>0</v>
      </c>
      <c r="P211" s="34">
        <f t="shared" ref="P211" si="641">SUM(H211:O211)</f>
        <v>0</v>
      </c>
      <c r="Q211" s="34" t="str">
        <f t="shared" ref="Q211:Q214" si="642">C211</f>
        <v/>
      </c>
      <c r="R211" s="34">
        <f>IF(R210=MOVIMENTOS!$A$53,MOVIMENTOS!$A$54,IF(R210=MOVIMENTOS!$B$53,MOVIMENTOS!$B$54,IF(R210=MOVIMENTOS!$C$53,MOVIMENTOS!$C$54,IF(R210=MOVIMENTOS!$D$53,MOVIMENTOS!$D$54,IF(R210=MOVIMENTOS!$E$53,MOVIMENTOS!$E$54,IF(R210=MOVIMENTOS!$F$53,MOVIMENTOS!$F$54,IF(R210=MOVIMENTOS!$G$53,MOVIMENTOS!$G$54,IF(R210=MOVIMENTOS!$I$53,MOVIMENTOS!$I$54,IF(R210=MOVIMENTOS!$J$53,MOVIMENTOS!$J$54,IF(R210=MOVIMENTOS!$K$53,MOVIMENTOS!$K$54,IF(R210=MOVIMENTOS!$L$53,MOVIMENTOS!$L$54,IF(R210=MOVIMENTOS!$M$53,MOVIMENTOS!$M$54,IF(R210=MOVIMENTOS!$N$53,MOVIMENTOS!$N$54,IF(R210=MOVIMENTOS!$O$53,MOVIMENTOS!$O$54,IF(R210=MOVIMENTOS!$P$53,MOVIMENTOS!$P$54,IF(R210=MOVIMENTOS!$Q$53,MOVIMENTOS!$Q$54,IF(R210=MOVIMENTOS!$R$53,MOVIMENTOS!$R$54,IF(R210=MOVIMENTOS!$S$53,MOVIMENTOS!$S$54,IF(R210=MOVIMENTOS!$T$53,MOVIMENTOS!$T$54,0)))))))))))))))))))</f>
        <v>0</v>
      </c>
      <c r="S211" s="34">
        <f>IF(S210=MOVIMENTOS!$A$53,MOVIMENTOS!$A$54,IF(S210=MOVIMENTOS!$B$53,MOVIMENTOS!$B$54,IF(S210=MOVIMENTOS!$C$53,MOVIMENTOS!$C$54,IF(S210=MOVIMENTOS!$D$53,MOVIMENTOS!$D$54,IF(S210=MOVIMENTOS!$E$53,MOVIMENTOS!$E$54,IF(S210=MOVIMENTOS!$F$53,MOVIMENTOS!$F$54,IF(S210=MOVIMENTOS!$G$53,MOVIMENTOS!$G$54,IF(S210=MOVIMENTOS!$I$53,MOVIMENTOS!$I$54,IF(S210=MOVIMENTOS!$J$53,MOVIMENTOS!$J$54,IF(S210=MOVIMENTOS!$K$53,MOVIMENTOS!$K$54,IF(S210=MOVIMENTOS!$L$53,MOVIMENTOS!$L$54,IF(S210=MOVIMENTOS!$M$53,MOVIMENTOS!$M$54,IF(S210=MOVIMENTOS!$N$53,MOVIMENTOS!$N$54,IF(S210=MOVIMENTOS!$O$53,MOVIMENTOS!$O$54,IF(S210=MOVIMENTOS!$P$53,MOVIMENTOS!$P$54,IF(S210=MOVIMENTOS!$Q$53,MOVIMENTOS!$Q$54,IF(S210=MOVIMENTOS!$R$53,MOVIMENTOS!$R$54,IF(S210=MOVIMENTOS!$S$53,MOVIMENTOS!$S$54,IF(S210=MOVIMENTOS!$T$53,MOVIMENTOS!$T$54,0)))))))))))))))))))</f>
        <v>0</v>
      </c>
      <c r="T211" s="34">
        <f>IF(T210=MOVIMENTOS!$A$53,MOVIMENTOS!$A$54,IF(T210=MOVIMENTOS!$B$53,MOVIMENTOS!$B$54,IF(T210=MOVIMENTOS!$C$53,MOVIMENTOS!$C$54,IF(T210=MOVIMENTOS!$D$53,MOVIMENTOS!$D$54,IF(T210=MOVIMENTOS!$E$53,MOVIMENTOS!$E$54,IF(T210=MOVIMENTOS!$F$53,MOVIMENTOS!$F$54,IF(T210=MOVIMENTOS!$G$53,MOVIMENTOS!$G$54,IF(T210=MOVIMENTOS!$I$53,MOVIMENTOS!$I$54,IF(T210=MOVIMENTOS!$J$53,MOVIMENTOS!$J$54,IF(T210=MOVIMENTOS!$K$53,MOVIMENTOS!$K$54,IF(T210=MOVIMENTOS!$L$53,MOVIMENTOS!$L$54,IF(T210=MOVIMENTOS!$M$53,MOVIMENTOS!$M$54,IF(T210=MOVIMENTOS!$N$53,MOVIMENTOS!$N$54,IF(T210=MOVIMENTOS!$O$53,MOVIMENTOS!$O$54,IF(T210=MOVIMENTOS!$P$53,MOVIMENTOS!$P$54,IF(T210=MOVIMENTOS!$Q$53,MOVIMENTOS!$Q$54,IF(T210=MOVIMENTOS!$R$53,MOVIMENTOS!$R$54,IF(T210=MOVIMENTOS!$S$53,MOVIMENTOS!$S$54,IF(T210=MOVIMENTOS!$T$53,MOVIMENTOS!$T$54,0)))))))))))))))))))</f>
        <v>0</v>
      </c>
      <c r="U211" s="34">
        <f>IF(U210=MOVIMENTOS!$A$53,MOVIMENTOS!$A$54,IF(U210=MOVIMENTOS!$B$53,MOVIMENTOS!$B$54,IF(U210=MOVIMENTOS!$C$53,MOVIMENTOS!$C$54,IF(U210=MOVIMENTOS!$D$53,MOVIMENTOS!$D$54,IF(U210=MOVIMENTOS!$E$53,MOVIMENTOS!$E$54,IF(U210=MOVIMENTOS!$F$53,MOVIMENTOS!$F$54,IF(U210=MOVIMENTOS!$G$53,MOVIMENTOS!$G$54,IF(U210=MOVIMENTOS!$I$53,MOVIMENTOS!$I$54,IF(U210=MOVIMENTOS!$J$53,MOVIMENTOS!$J$54,IF(U210=MOVIMENTOS!$K$53,MOVIMENTOS!$K$54,IF(U210=MOVIMENTOS!$L$53,MOVIMENTOS!$L$54,IF(U210=MOVIMENTOS!$M$53,MOVIMENTOS!$M$54,IF(U210=MOVIMENTOS!$N$53,MOVIMENTOS!$N$54,IF(U210=MOVIMENTOS!$O$53,MOVIMENTOS!$O$54,IF(U210=MOVIMENTOS!$P$53,MOVIMENTOS!$P$54,IF(U210=MOVIMENTOS!$Q$53,MOVIMENTOS!$Q$54,IF(U210=MOVIMENTOS!$R$53,MOVIMENTOS!$R$54,IF(U210=MOVIMENTOS!$S$53,MOVIMENTOS!$S$54,IF(U210=MOVIMENTOS!$T$53,MOVIMENTOS!$T$54,0)))))))))))))))))))</f>
        <v>0</v>
      </c>
      <c r="V211" s="34">
        <f>IF(V210=MOVIMENTOS!$A$53,MOVIMENTOS!$A$54,IF(V210=MOVIMENTOS!$B$53,MOVIMENTOS!$B$54,IF(V210=MOVIMENTOS!$C$53,MOVIMENTOS!$C$54,IF(V210=MOVIMENTOS!$D$53,MOVIMENTOS!$D$54,IF(V210=MOVIMENTOS!$E$53,MOVIMENTOS!$E$54,IF(V210=MOVIMENTOS!$F$53,MOVIMENTOS!$F$54,IF(V210=MOVIMENTOS!$G$53,MOVIMENTOS!$G$54,IF(V210=MOVIMENTOS!$I$53,MOVIMENTOS!$I$54,IF(V210=MOVIMENTOS!$J$53,MOVIMENTOS!$J$54,IF(V210=MOVIMENTOS!$K$53,MOVIMENTOS!$K$54,IF(V210=MOVIMENTOS!$L$53,MOVIMENTOS!$L$54,IF(V210=MOVIMENTOS!$M$53,MOVIMENTOS!$M$54,IF(V210=MOVIMENTOS!$N$53,MOVIMENTOS!$N$54,IF(V210=MOVIMENTOS!$O$53,MOVIMENTOS!$O$54,IF(V210=MOVIMENTOS!$P$53,MOVIMENTOS!$P$54,IF(V210=MOVIMENTOS!$Q$53,MOVIMENTOS!$Q$54,IF(V210=MOVIMENTOS!$R$53,MOVIMENTOS!$R$54,IF(V210=MOVIMENTOS!$S$53,MOVIMENTOS!$S$54,IF(V210=MOVIMENTOS!$T$53,MOVIMENTOS!$T$54,0)))))))))))))))))))</f>
        <v>0</v>
      </c>
      <c r="W211" s="34">
        <f>IF(W210=MOVIMENTOS!$A$53,MOVIMENTOS!$A$54,IF(W210=MOVIMENTOS!$B$53,MOVIMENTOS!$B$54,IF(W210=MOVIMENTOS!$C$53,MOVIMENTOS!$C$54,IF(W210=MOVIMENTOS!$D$53,MOVIMENTOS!$D$54,IF(W210=MOVIMENTOS!$E$53,MOVIMENTOS!$E$54,IF(W210=MOVIMENTOS!$F$53,MOVIMENTOS!$F$54,IF(W210=MOVIMENTOS!$G$53,MOVIMENTOS!$G$54,IF(W210=MOVIMENTOS!$I$53,MOVIMENTOS!$I$54,IF(W210=MOVIMENTOS!$J$53,MOVIMENTOS!$J$54,IF(W210=MOVIMENTOS!$K$53,MOVIMENTOS!$K$54,IF(W210=MOVIMENTOS!$L$53,MOVIMENTOS!$L$54,IF(W210=MOVIMENTOS!$M$53,MOVIMENTOS!$M$54,IF(W210=MOVIMENTOS!$N$53,MOVIMENTOS!$N$54,IF(W210=MOVIMENTOS!$O$53,MOVIMENTOS!$O$54,IF(W210=MOVIMENTOS!$P$53,MOVIMENTOS!$P$54,IF(W210=MOVIMENTOS!$Q$53,MOVIMENTOS!$Q$54,IF(W210=MOVIMENTOS!$R$53,MOVIMENTOS!$R$54,IF(W210=MOVIMENTOS!$S$53,MOVIMENTOS!$S$54,IF(W210=MOVIMENTOS!$T$53,MOVIMENTOS!$T$54,0)))))))))))))))))))</f>
        <v>0</v>
      </c>
      <c r="X211" s="91">
        <f>IF(X210=MOVIMENTOS!$A$53,MOVIMENTOS!$A$54,IF(X210=MOVIMENTOS!$B$53,MOVIMENTOS!$B$54,IF(X210=MOVIMENTOS!$C$53,MOVIMENTOS!$C$54,IF(X210=MOVIMENTOS!$D$53,MOVIMENTOS!$D$54,IF(X210=MOVIMENTOS!$E$53,MOVIMENTOS!$E$54,IF(X210=MOVIMENTOS!$F$53,MOVIMENTOS!$F$54,IF(X210=MOVIMENTOS!$G$53,MOVIMENTOS!$G$54,IF(X210=MOVIMENTOS!$I$53,MOVIMENTOS!$I$54,IF(X210=MOVIMENTOS!$J$53,MOVIMENTOS!$J$54,IF(X210=MOVIMENTOS!$K$53,MOVIMENTOS!$K$54,IF(X210=MOVIMENTOS!$L$53,MOVIMENTOS!$L$54,IF(X210=MOVIMENTOS!$M$53,MOVIMENTOS!$M$54,IF(X210=MOVIMENTOS!$N$53,MOVIMENTOS!$N$54,IF(X210=MOVIMENTOS!$O$53,MOVIMENTOS!$O$54,IF(X210=MOVIMENTOS!$P$53,MOVIMENTOS!$P$54,IF(X210=MOVIMENTOS!$Q$53,MOVIMENTOS!$Q$54,IF(X210=MOVIMENTOS!$R$53,MOVIMENTOS!$R$54,IF(X210=MOVIMENTOS!$S$53,MOVIMENTOS!$S$54,IF(X210=MOVIMENTOS!$T$53,MOVIMENTOS!$T$54,0)))))))))))))))))))</f>
        <v>0</v>
      </c>
      <c r="Y211" s="71">
        <f t="shared" ref="Y211" si="643">P211+X211+SUM(F214:W214)</f>
        <v>0</v>
      </c>
      <c r="Z211" s="122"/>
      <c r="AA211" s="69"/>
      <c r="AB211" s="61"/>
      <c r="AC211" s="62">
        <f>IF(B209="HYBRID",HLOOKUP(H210,MOVIMENTOS!$A$38:$AQ$39,2,0),0)</f>
        <v>0</v>
      </c>
      <c r="AD211" s="62">
        <f>IF(B209="HYBRID",HLOOKUP(I210,MOVIMENTOS!$A$38:$AQ$39,2,0),0)</f>
        <v>0</v>
      </c>
      <c r="AE211" s="62">
        <f>IF(B209="HYBRID",HLOOKUP(J210,MOVIMENTOS!$A$38:$AQ$39,2,0),0)</f>
        <v>0</v>
      </c>
      <c r="AF211" s="62">
        <f>IF(B209="HYBRID",HLOOKUP(K210,MOVIMENTOS!$A$38:$AQ$39,2,0),0)</f>
        <v>0</v>
      </c>
      <c r="AG211" s="62">
        <f>IF(B209="HYBRID",HLOOKUP(L210,MOVIMENTOS!$A$38:$AQ$39,2,0),0)</f>
        <v>0</v>
      </c>
      <c r="AH211" s="62">
        <f>IF(B209="HYBRID",HLOOKUP(M210,MOVIMENTOS!$A$38:$AQ$39,2,0),0)</f>
        <v>0</v>
      </c>
      <c r="AI211" s="62">
        <f>IF(B209="HYBRID",HLOOKUP(N210,MOVIMENTOS!$A$38:$AQ$39,2,0),0)</f>
        <v>0</v>
      </c>
      <c r="AJ211" s="62">
        <f>IF(B209="HYBRID",HLOOKUP(O210,MOVIMENTOS!$A$38:$AQ$39,2,0),0)</f>
        <v>0</v>
      </c>
      <c r="AK211" s="63">
        <f>IF(B209="TRE",HLOOKUP(H210,MOVIMENTOS!$A$57:$K$60,VLOOKUP($C$4,MOVIMENTOS!$A$63:$B$65,2,0),TRUE),0)</f>
        <v>0</v>
      </c>
      <c r="AL211" s="63">
        <f>IF(B209="TRE",HLOOKUP(I210,MOVIMENTOS!$A$57:$K$60,VLOOKUP($C$4,MOVIMENTOS!$A$63:$B$65,2,0),TRUE),0)</f>
        <v>0</v>
      </c>
      <c r="AM211" s="63">
        <f>IF(B209="TRE",HLOOKUP(J210,MOVIMENTOS!$A$57:$K$60,VLOOKUP($C$4,MOVIMENTOS!$A$63:$B$65,2,0),TRUE),0)</f>
        <v>0</v>
      </c>
      <c r="AN211" s="63">
        <f>IF(B209="TRE",HLOOKUP(K210,MOVIMENTOS!$A$57:$K$60,VLOOKUP($C$4,MOVIMENTOS!$A$63:$B$65,2,0),TRUE),0)</f>
        <v>0</v>
      </c>
      <c r="AO211" s="63">
        <f>IF(B209="TRE",HLOOKUP(N210,MOVIMENTOS!$A$57:$K$60,VLOOKUP($C$4,MOVIMENTOS!$A$63:$B$65,2,0),TRUE),0)</f>
        <v>0</v>
      </c>
      <c r="AP211" s="63">
        <f>IF(B209="TRE",HLOOKUP(O210,MOVIMENTOS!$A$57:$K$60,VLOOKUP($C$4,MOVIMENTOS!$A$63:$B$65,2,0),TRUE),0)</f>
        <v>0</v>
      </c>
      <c r="AQ211" s="63">
        <f>IF(C209="TRE",HLOOKUP(Q210,MOVIMENTOS!$A$57:$K$60,VLOOKUP($C$4,MOVIMENTOS!$A$63:$B$65,2,0),TRUE),0)</f>
        <v>0</v>
      </c>
      <c r="AR211" s="63">
        <f>IF(D209="TRE",HLOOKUP(R210,MOVIMENTOS!$A$57:$K$60,VLOOKUP($C$4,MOVIMENTOS!$A$63:$B$65,2,0),TRUE),0)</f>
        <v>0</v>
      </c>
      <c r="AS211" s="72" t="s">
        <v>1592</v>
      </c>
      <c r="AT211" s="61"/>
      <c r="AU211" s="61"/>
      <c r="AV211" s="61"/>
      <c r="AW211" s="61"/>
      <c r="AX211" s="61"/>
      <c r="AY211" s="61"/>
      <c r="AZ211" s="61"/>
      <c r="BA211" s="61"/>
      <c r="BB211" s="61"/>
      <c r="BC211" s="61"/>
      <c r="BD211" s="61"/>
      <c r="BE211" s="43"/>
      <c r="BF211" s="43"/>
      <c r="BG211" s="43"/>
      <c r="BH211" s="43"/>
      <c r="BI211" s="43"/>
      <c r="BJ211" s="43"/>
      <c r="BK211" s="43"/>
      <c r="BL211" s="43"/>
      <c r="BM211" s="43"/>
      <c r="BN211" s="43"/>
      <c r="BO211" s="43"/>
      <c r="BP211" s="43"/>
      <c r="BQ211" s="43"/>
      <c r="BR211" s="43"/>
      <c r="BS211" s="43"/>
      <c r="BT211" s="43"/>
      <c r="BU211" s="43"/>
      <c r="BV211" s="43"/>
      <c r="BW211" s="43"/>
      <c r="BX211" s="43"/>
      <c r="BY211" s="43"/>
      <c r="BZ211" s="43"/>
      <c r="CA211" s="43"/>
      <c r="CB211" s="43"/>
      <c r="CC211" s="43"/>
      <c r="CD211" s="43"/>
      <c r="CE211" s="43"/>
      <c r="CF211" s="43"/>
      <c r="CG211" s="43"/>
      <c r="CH211" s="43"/>
      <c r="CI211" s="43"/>
      <c r="CJ211" s="43"/>
      <c r="CK211" s="43"/>
      <c r="CL211" s="43"/>
      <c r="CM211" s="43"/>
      <c r="CN211" s="43"/>
      <c r="CO211" s="43"/>
      <c r="CP211" s="43"/>
      <c r="CQ211" s="43"/>
      <c r="CR211" s="43"/>
      <c r="CS211" s="43"/>
      <c r="CT211" s="43"/>
      <c r="CU211" s="43"/>
      <c r="CV211" s="43"/>
      <c r="CW211" s="43"/>
      <c r="CX211" s="43"/>
      <c r="CY211" s="43"/>
      <c r="CZ211" s="43"/>
      <c r="DA211" s="43"/>
      <c r="DB211" s="43"/>
      <c r="DC211" s="43"/>
      <c r="DD211" s="43"/>
      <c r="DE211" s="43"/>
      <c r="DF211" s="43"/>
      <c r="DG211" s="43"/>
      <c r="DH211" s="43"/>
      <c r="DI211" s="43"/>
      <c r="DJ211" s="43"/>
      <c r="DK211" s="43"/>
      <c r="DL211" s="43"/>
      <c r="DM211" s="43"/>
      <c r="DN211" s="43"/>
      <c r="DO211" s="43"/>
      <c r="DP211" s="43"/>
      <c r="DQ211" s="43"/>
      <c r="DR211" s="43"/>
      <c r="DS211" s="43"/>
      <c r="DT211" s="43"/>
      <c r="DU211" s="43"/>
      <c r="DV211" s="43"/>
      <c r="DW211" s="43"/>
      <c r="DX211" s="43"/>
      <c r="DY211" s="43"/>
      <c r="DZ211" s="43"/>
      <c r="EA211" s="43"/>
      <c r="EB211" s="43"/>
      <c r="EC211" s="43"/>
      <c r="ED211" s="43"/>
      <c r="EE211" s="43"/>
      <c r="EF211" s="43"/>
      <c r="EG211" s="43"/>
      <c r="EH211" s="43"/>
      <c r="EI211" s="43"/>
      <c r="EJ211" s="43"/>
    </row>
    <row r="212" spans="1:140" s="44" customFormat="1" ht="21.95" customHeight="1" x14ac:dyDescent="0.25">
      <c r="A212" s="144"/>
      <c r="B212" s="147"/>
      <c r="C212" s="43" t="str">
        <f t="shared" ref="C212:C214" si="644">IF($C$4="Duet","Faturização",IF($C$4="Duet Mix","Faturização",IF($C$4="team","Faturização",IF($C$4="Combi","Faturização",""))))</f>
        <v/>
      </c>
      <c r="D212" s="97"/>
      <c r="E212" s="58" t="str">
        <f t="shared" ref="E212" si="645">IF(AND(C212="Faturização",B209="Hybrid"),"Faturização","")</f>
        <v/>
      </c>
      <c r="F212" s="149" t="s">
        <v>1617</v>
      </c>
      <c r="G212" s="150"/>
      <c r="H212" s="74"/>
      <c r="I212" s="75"/>
      <c r="J212" s="75"/>
      <c r="K212" s="75"/>
      <c r="L212" s="75"/>
      <c r="M212" s="75"/>
      <c r="N212" s="75"/>
      <c r="O212" s="76"/>
      <c r="P212" s="61">
        <f t="shared" ref="P212" si="646">(H211*H212)+(I211*I212)+(J211*J212)+(K211*K212)+(L211*L212)+(M211*M212)+(N211*N212)+(O211*O212)</f>
        <v>0</v>
      </c>
      <c r="Q212" s="61"/>
      <c r="R212" s="43"/>
      <c r="S212" s="43"/>
      <c r="T212" s="43"/>
      <c r="U212" s="43"/>
      <c r="V212" s="43"/>
      <c r="W212" s="43"/>
      <c r="X212" s="70">
        <f t="shared" ref="X212" si="647">(R211*R212)+(S211*S212)+(T211*T212)+(U211*U212)+(V211*V212)+(W211*W212)</f>
        <v>0</v>
      </c>
      <c r="Y212" s="70">
        <f t="shared" ref="Y212" si="648">F211+G211+P212+X212+SUM(F215:W215)</f>
        <v>0</v>
      </c>
      <c r="Z212" s="122"/>
      <c r="AA212" s="61"/>
      <c r="AB212" s="61"/>
      <c r="AC212" s="62"/>
      <c r="AD212" s="62"/>
      <c r="AE212" s="62"/>
      <c r="AF212" s="62"/>
      <c r="AG212" s="62"/>
      <c r="AH212" s="62"/>
      <c r="AI212" s="62"/>
      <c r="AJ212" s="62"/>
      <c r="AK212" s="63"/>
      <c r="AL212" s="63"/>
      <c r="AM212" s="63"/>
      <c r="AN212" s="63"/>
      <c r="AO212" s="63"/>
      <c r="AP212" s="63"/>
      <c r="AQ212" s="63"/>
      <c r="AR212" s="63"/>
      <c r="AS212" s="70" t="s">
        <v>1593</v>
      </c>
      <c r="AT212" s="61"/>
      <c r="AU212" s="61"/>
      <c r="AV212" s="61"/>
      <c r="AW212" s="61"/>
      <c r="AX212" s="61"/>
      <c r="AY212" s="61"/>
      <c r="AZ212" s="61"/>
      <c r="BA212" s="61"/>
      <c r="BB212" s="61"/>
      <c r="BC212" s="61"/>
      <c r="BD212" s="61"/>
      <c r="BE212" s="43"/>
      <c r="BF212" s="43"/>
      <c r="BG212" s="43"/>
      <c r="BH212" s="43"/>
      <c r="BI212" s="43"/>
      <c r="BJ212" s="43"/>
      <c r="BK212" s="43"/>
      <c r="BL212" s="43"/>
      <c r="BM212" s="43"/>
      <c r="BN212" s="43"/>
      <c r="BO212" s="43"/>
      <c r="BP212" s="43"/>
      <c r="BQ212" s="43"/>
      <c r="BR212" s="43"/>
      <c r="BS212" s="43"/>
      <c r="BT212" s="43"/>
      <c r="BU212" s="43"/>
      <c r="BV212" s="43"/>
      <c r="BW212" s="43"/>
      <c r="BX212" s="43"/>
      <c r="BY212" s="43"/>
      <c r="BZ212" s="43"/>
      <c r="CA212" s="43"/>
      <c r="CB212" s="43"/>
      <c r="CC212" s="43"/>
      <c r="CD212" s="43"/>
      <c r="CE212" s="43"/>
      <c r="CF212" s="43"/>
      <c r="CG212" s="43"/>
      <c r="CH212" s="43"/>
      <c r="CI212" s="43"/>
      <c r="CJ212" s="43"/>
      <c r="CK212" s="43"/>
      <c r="CL212" s="43"/>
      <c r="CM212" s="43"/>
      <c r="CN212" s="43"/>
      <c r="CO212" s="43"/>
      <c r="CP212" s="43"/>
      <c r="CQ212" s="43"/>
      <c r="CR212" s="43"/>
      <c r="CS212" s="43"/>
      <c r="CT212" s="43"/>
      <c r="CU212" s="43"/>
      <c r="CV212" s="43"/>
      <c r="CW212" s="43"/>
      <c r="CX212" s="43"/>
      <c r="CY212" s="43"/>
      <c r="CZ212" s="43"/>
      <c r="DA212" s="43"/>
      <c r="DB212" s="43"/>
      <c r="DC212" s="43"/>
      <c r="DD212" s="43"/>
      <c r="DE212" s="43"/>
      <c r="DF212" s="43"/>
      <c r="DG212" s="43"/>
      <c r="DH212" s="43"/>
      <c r="DI212" s="43"/>
      <c r="DJ212" s="43"/>
      <c r="DK212" s="43"/>
      <c r="DL212" s="43"/>
      <c r="DM212" s="43"/>
      <c r="DN212" s="43"/>
      <c r="DO212" s="43"/>
      <c r="DP212" s="43"/>
      <c r="DQ212" s="43"/>
      <c r="DR212" s="43"/>
      <c r="DS212" s="43"/>
      <c r="DT212" s="43"/>
      <c r="DU212" s="43"/>
      <c r="DV212" s="43"/>
      <c r="DW212" s="43"/>
      <c r="DX212" s="43"/>
      <c r="DY212" s="43"/>
      <c r="DZ212" s="43"/>
      <c r="EA212" s="43"/>
      <c r="EB212" s="43"/>
      <c r="EC212" s="43"/>
      <c r="ED212" s="43"/>
      <c r="EE212" s="43"/>
      <c r="EF212" s="43"/>
      <c r="EG212" s="43"/>
      <c r="EH212" s="43"/>
      <c r="EI212" s="43"/>
      <c r="EJ212" s="43"/>
    </row>
    <row r="213" spans="1:140" s="44" customFormat="1" ht="12" customHeight="1" x14ac:dyDescent="0.25">
      <c r="A213" s="144"/>
      <c r="B213" s="147"/>
      <c r="C213" s="87" t="str">
        <f t="shared" ref="C213" si="649">IF(AND($B209="ACROB",$C$4="EQUIPA"),"ACROB_B",IF(AND($B209="ACROB",$C$4="combinado"),"ACROB_B",""))</f>
        <v/>
      </c>
      <c r="D213" s="97"/>
      <c r="E213" s="54" t="s">
        <v>66</v>
      </c>
      <c r="F213" s="85"/>
      <c r="G213" s="86" t="str">
        <f t="shared" ref="G213:G214" si="650">IF(C214="ACROB_C","ACRO-PAIR","")</f>
        <v/>
      </c>
      <c r="H213" s="78"/>
      <c r="I213" s="49"/>
      <c r="J213" s="49"/>
      <c r="K213" s="49"/>
      <c r="L213" s="49"/>
      <c r="M213" s="49"/>
      <c r="N213" s="49"/>
      <c r="O213" s="79"/>
      <c r="P213" s="49"/>
      <c r="Q213" s="49"/>
      <c r="R213" s="80"/>
      <c r="S213" s="80"/>
      <c r="T213" s="80"/>
      <c r="U213" s="80"/>
      <c r="V213" s="80"/>
      <c r="W213" s="77"/>
      <c r="X213" s="49"/>
      <c r="Y213" s="49"/>
      <c r="Z213" s="122"/>
      <c r="AA213" s="61"/>
      <c r="AB213" s="61"/>
      <c r="AC213" s="61"/>
      <c r="AD213" s="61"/>
      <c r="AE213" s="61"/>
      <c r="AF213" s="61"/>
      <c r="AG213" s="61"/>
      <c r="AH213" s="61"/>
      <c r="AI213" s="61"/>
      <c r="AJ213" s="61"/>
      <c r="AK213" s="61"/>
      <c r="AL213" s="61"/>
      <c r="AM213" s="61"/>
      <c r="AN213" s="61"/>
      <c r="AO213" s="61"/>
      <c r="AP213" s="61"/>
      <c r="AQ213" s="61"/>
      <c r="AR213" s="61"/>
      <c r="AS213" s="61"/>
      <c r="AT213" s="61"/>
      <c r="AU213" s="61"/>
      <c r="AV213" s="61"/>
      <c r="AW213" s="61"/>
      <c r="AX213" s="61"/>
      <c r="AY213" s="61"/>
      <c r="AZ213" s="61"/>
      <c r="BA213" s="61"/>
      <c r="BB213" s="61"/>
      <c r="BC213" s="61"/>
      <c r="BD213" s="61"/>
      <c r="BE213" s="43"/>
      <c r="BF213" s="43"/>
      <c r="BG213" s="43"/>
      <c r="BH213" s="43"/>
      <c r="BI213" s="43"/>
      <c r="BJ213" s="43"/>
      <c r="BK213" s="43"/>
      <c r="BL213" s="43"/>
      <c r="BM213" s="43"/>
      <c r="BN213" s="43"/>
      <c r="BO213" s="43"/>
      <c r="BP213" s="43"/>
      <c r="BQ213" s="43"/>
      <c r="BR213" s="43"/>
      <c r="BS213" s="43"/>
      <c r="BT213" s="43"/>
      <c r="BU213" s="43"/>
      <c r="BV213" s="43"/>
      <c r="BW213" s="43"/>
      <c r="BX213" s="43"/>
      <c r="BY213" s="43"/>
      <c r="BZ213" s="43"/>
      <c r="CA213" s="43"/>
      <c r="CB213" s="43"/>
      <c r="CC213" s="43"/>
      <c r="CD213" s="43"/>
      <c r="CE213" s="43"/>
      <c r="CF213" s="43"/>
      <c r="CG213" s="43"/>
      <c r="CH213" s="43"/>
      <c r="CI213" s="43"/>
      <c r="CJ213" s="43"/>
      <c r="CK213" s="43"/>
      <c r="CL213" s="43"/>
      <c r="CM213" s="43"/>
      <c r="CN213" s="43"/>
      <c r="CO213" s="43"/>
      <c r="CP213" s="43"/>
      <c r="CQ213" s="43"/>
      <c r="CR213" s="43"/>
      <c r="CS213" s="43"/>
      <c r="CT213" s="43"/>
      <c r="CU213" s="43"/>
      <c r="CV213" s="43"/>
      <c r="CW213" s="43"/>
      <c r="CX213" s="43"/>
      <c r="CY213" s="43"/>
      <c r="CZ213" s="43"/>
      <c r="DA213" s="43"/>
      <c r="DB213" s="43"/>
      <c r="DC213" s="43"/>
      <c r="DD213" s="43"/>
      <c r="DE213" s="43"/>
      <c r="DF213" s="43"/>
      <c r="DG213" s="43"/>
      <c r="DH213" s="43"/>
      <c r="DI213" s="43"/>
      <c r="DJ213" s="43"/>
      <c r="DK213" s="43"/>
      <c r="DL213" s="43"/>
      <c r="DM213" s="43"/>
      <c r="DN213" s="43"/>
      <c r="DO213" s="43"/>
      <c r="DP213" s="43"/>
      <c r="DQ213" s="43"/>
      <c r="DR213" s="43"/>
      <c r="DS213" s="43"/>
      <c r="DT213" s="43"/>
      <c r="DU213" s="43"/>
      <c r="DV213" s="43"/>
      <c r="DW213" s="43"/>
      <c r="DX213" s="43"/>
      <c r="DY213" s="43"/>
      <c r="DZ213" s="43"/>
      <c r="EA213" s="43"/>
      <c r="EB213" s="43"/>
      <c r="EC213" s="43"/>
      <c r="ED213" s="43"/>
      <c r="EE213" s="43"/>
      <c r="EF213" s="43"/>
      <c r="EG213" s="43"/>
      <c r="EH213" s="43"/>
      <c r="EI213" s="43"/>
      <c r="EJ213" s="43"/>
    </row>
    <row r="214" spans="1:140" s="44" customFormat="1" ht="12" customHeight="1" thickBot="1" x14ac:dyDescent="0.3">
      <c r="A214" s="145"/>
      <c r="B214" s="148"/>
      <c r="C214" s="88" t="str">
        <f t="shared" ref="C214" si="651">IF(AND(B209="ACROB",$C$5="DUETO"),"ACROB_C","")</f>
        <v/>
      </c>
      <c r="D214" s="98"/>
      <c r="E214" s="55" t="s">
        <v>1170</v>
      </c>
      <c r="F214" s="81"/>
      <c r="G214" s="82"/>
      <c r="H214" s="83"/>
      <c r="I214" s="50"/>
      <c r="J214" s="50"/>
      <c r="K214" s="50"/>
      <c r="L214" s="50"/>
      <c r="M214" s="50"/>
      <c r="N214" s="50"/>
      <c r="O214" s="84"/>
      <c r="P214" s="49"/>
      <c r="Q214" s="49"/>
      <c r="R214" s="50"/>
      <c r="S214" s="50"/>
      <c r="T214" s="50"/>
      <c r="U214" s="50"/>
      <c r="V214" s="50"/>
      <c r="W214" s="84"/>
      <c r="X214" s="50"/>
      <c r="Y214" s="50"/>
      <c r="Z214" s="123"/>
      <c r="AA214" s="61"/>
      <c r="AB214" s="61"/>
      <c r="AC214" s="61"/>
      <c r="AD214" s="61"/>
      <c r="AE214" s="61"/>
      <c r="AF214" s="61"/>
      <c r="AG214" s="61"/>
      <c r="AH214" s="61"/>
      <c r="AI214" s="61"/>
      <c r="AJ214" s="61"/>
      <c r="AK214" s="61"/>
      <c r="AL214" s="61"/>
      <c r="AM214" s="61"/>
      <c r="AN214" s="61"/>
      <c r="AO214" s="61"/>
      <c r="AP214" s="61"/>
      <c r="AQ214" s="61"/>
      <c r="AR214" s="61"/>
      <c r="AS214" s="61"/>
      <c r="AT214" s="61"/>
      <c r="AU214" s="61"/>
      <c r="AV214" s="61"/>
      <c r="AW214" s="61"/>
      <c r="AX214" s="61"/>
      <c r="AY214" s="61"/>
      <c r="AZ214" s="61"/>
      <c r="BA214" s="61"/>
      <c r="BB214" s="61"/>
      <c r="BC214" s="61"/>
      <c r="BD214" s="61"/>
      <c r="BE214" s="43"/>
      <c r="BF214" s="43"/>
      <c r="BG214" s="43"/>
      <c r="BH214" s="43"/>
      <c r="BI214" s="43"/>
      <c r="BJ214" s="43"/>
      <c r="BK214" s="43"/>
      <c r="BL214" s="43"/>
      <c r="BM214" s="43"/>
      <c r="BN214" s="43"/>
      <c r="BO214" s="43"/>
      <c r="BP214" s="43"/>
      <c r="BQ214" s="43"/>
      <c r="BR214" s="43"/>
      <c r="BS214" s="43"/>
      <c r="BT214" s="43"/>
      <c r="BU214" s="43"/>
      <c r="BV214" s="43"/>
      <c r="BW214" s="43"/>
      <c r="BX214" s="43"/>
      <c r="BY214" s="43"/>
      <c r="BZ214" s="43"/>
      <c r="CA214" s="43"/>
      <c r="CB214" s="43"/>
      <c r="CC214" s="43"/>
      <c r="CD214" s="43"/>
      <c r="CE214" s="43"/>
      <c r="CF214" s="43"/>
      <c r="CG214" s="43"/>
      <c r="CH214" s="43"/>
      <c r="CI214" s="43"/>
      <c r="CJ214" s="43"/>
      <c r="CK214" s="43"/>
      <c r="CL214" s="43"/>
      <c r="CM214" s="43"/>
      <c r="CN214" s="43"/>
      <c r="CO214" s="43"/>
      <c r="CP214" s="43"/>
      <c r="CQ214" s="43"/>
      <c r="CR214" s="43"/>
      <c r="CS214" s="43"/>
      <c r="CT214" s="43"/>
      <c r="CU214" s="43"/>
      <c r="CV214" s="43"/>
      <c r="CW214" s="43"/>
      <c r="CX214" s="43"/>
      <c r="CY214" s="43"/>
      <c r="CZ214" s="43"/>
      <c r="DA214" s="43"/>
      <c r="DB214" s="43"/>
      <c r="DC214" s="43"/>
      <c r="DD214" s="43"/>
      <c r="DE214" s="43"/>
      <c r="DF214" s="43"/>
      <c r="DG214" s="43"/>
      <c r="DH214" s="43"/>
      <c r="DI214" s="43"/>
      <c r="DJ214" s="43"/>
      <c r="DK214" s="43"/>
      <c r="DL214" s="43"/>
      <c r="DM214" s="43"/>
      <c r="DN214" s="43"/>
      <c r="DO214" s="43"/>
      <c r="DP214" s="43"/>
      <c r="DQ214" s="43"/>
      <c r="DR214" s="43"/>
      <c r="DS214" s="43"/>
      <c r="DT214" s="43"/>
      <c r="DU214" s="43"/>
      <c r="DV214" s="43"/>
      <c r="DW214" s="43"/>
      <c r="DX214" s="43"/>
      <c r="DY214" s="43"/>
      <c r="DZ214" s="43"/>
      <c r="EA214" s="43"/>
      <c r="EB214" s="43"/>
      <c r="EC214" s="43"/>
      <c r="ED214" s="43"/>
      <c r="EE214" s="43"/>
      <c r="EF214" s="43"/>
      <c r="EG214" s="43"/>
      <c r="EH214" s="43"/>
      <c r="EI214" s="43"/>
      <c r="EJ214" s="43"/>
    </row>
    <row r="215" spans="1:140" s="35" customFormat="1" ht="31.5" customHeight="1" thickBot="1" x14ac:dyDescent="0.3">
      <c r="A215" s="153" t="s">
        <v>1616</v>
      </c>
      <c r="B215" s="154"/>
      <c r="C215" s="154"/>
      <c r="D215" s="154"/>
      <c r="E215" s="154"/>
      <c r="F215" s="154"/>
      <c r="G215" s="154"/>
      <c r="H215" s="154"/>
      <c r="I215" s="154"/>
      <c r="J215" s="154"/>
      <c r="K215" s="154"/>
      <c r="L215" s="154"/>
      <c r="M215" s="154"/>
      <c r="N215" s="154"/>
      <c r="O215" s="154"/>
      <c r="P215" s="154"/>
      <c r="Q215" s="154"/>
      <c r="R215" s="154"/>
      <c r="S215" s="154"/>
      <c r="T215" s="154"/>
      <c r="U215" s="154"/>
      <c r="V215" s="154"/>
      <c r="W215" s="155"/>
      <c r="Z215" s="92">
        <f>SUM(Z23:Z214)</f>
        <v>0</v>
      </c>
      <c r="AA215" s="60"/>
      <c r="AB215" s="60"/>
      <c r="AC215" s="60"/>
      <c r="AD215" s="60"/>
      <c r="AE215" s="60"/>
      <c r="AF215" s="60"/>
      <c r="AG215" s="60"/>
      <c r="AH215" s="60"/>
      <c r="AI215" s="60"/>
      <c r="AJ215" s="60"/>
      <c r="AK215" s="60"/>
      <c r="AL215" s="60"/>
      <c r="AM215" s="60"/>
      <c r="AN215" s="60"/>
      <c r="AO215" s="60"/>
      <c r="AP215" s="60"/>
      <c r="AQ215" s="60"/>
      <c r="AR215" s="60"/>
      <c r="AS215" s="73"/>
      <c r="AT215" s="60"/>
      <c r="AU215" s="60"/>
      <c r="AV215" s="60"/>
      <c r="AW215" s="60"/>
      <c r="AX215" s="60"/>
      <c r="AY215" s="60"/>
      <c r="AZ215" s="60"/>
      <c r="BA215" s="60"/>
      <c r="BB215" s="60"/>
      <c r="BC215" s="60"/>
      <c r="BD215" s="60"/>
    </row>
    <row r="216" spans="1:140" s="35" customFormat="1" ht="12" customHeight="1" x14ac:dyDescent="0.25">
      <c r="H216" s="36"/>
      <c r="I216" s="36"/>
      <c r="J216" s="36"/>
      <c r="K216" s="36"/>
      <c r="L216" s="36"/>
      <c r="M216" s="36"/>
      <c r="N216" s="36"/>
      <c r="O216" s="36"/>
      <c r="P216" s="36"/>
      <c r="Q216" s="36"/>
      <c r="AA216" s="60"/>
      <c r="AB216" s="60"/>
      <c r="AC216" s="60"/>
      <c r="AD216" s="60"/>
      <c r="AE216" s="60"/>
      <c r="AF216" s="60"/>
      <c r="AG216" s="60"/>
      <c r="AH216" s="60"/>
      <c r="AI216" s="60"/>
      <c r="AJ216" s="60"/>
      <c r="AK216" s="60"/>
      <c r="AL216" s="60"/>
      <c r="AM216" s="60"/>
      <c r="AN216" s="60"/>
      <c r="AO216" s="60"/>
      <c r="AP216" s="60"/>
      <c r="AQ216" s="60"/>
      <c r="AR216" s="60"/>
      <c r="AS216" s="73"/>
      <c r="AT216" s="60"/>
      <c r="AU216" s="60"/>
      <c r="AV216" s="60"/>
      <c r="AW216" s="60"/>
      <c r="AX216" s="60"/>
      <c r="AY216" s="60"/>
      <c r="AZ216" s="60"/>
      <c r="BA216" s="60"/>
      <c r="BB216" s="60"/>
      <c r="BC216" s="60"/>
      <c r="BD216" s="60"/>
    </row>
    <row r="217" spans="1:140" s="35" customFormat="1" ht="12" customHeight="1" x14ac:dyDescent="0.25">
      <c r="H217" s="36"/>
      <c r="I217" s="36"/>
      <c r="J217" s="36"/>
      <c r="K217" s="36"/>
      <c r="L217" s="36"/>
      <c r="M217" s="36"/>
      <c r="N217" s="36"/>
      <c r="O217" s="36"/>
      <c r="P217" s="36"/>
      <c r="Q217" s="36"/>
      <c r="AA217" s="60"/>
      <c r="AB217" s="60"/>
      <c r="AC217" s="60"/>
      <c r="AD217" s="60"/>
      <c r="AE217" s="60"/>
      <c r="AF217" s="60"/>
      <c r="AG217" s="60"/>
      <c r="AH217" s="60"/>
      <c r="AI217" s="60"/>
      <c r="AJ217" s="60"/>
      <c r="AK217" s="60"/>
      <c r="AL217" s="60"/>
      <c r="AM217" s="60"/>
      <c r="AN217" s="60"/>
      <c r="AO217" s="60"/>
      <c r="AP217" s="60"/>
      <c r="AQ217" s="60"/>
      <c r="AR217" s="60"/>
      <c r="AS217" s="73"/>
      <c r="AT217" s="60"/>
      <c r="AU217" s="60"/>
      <c r="AV217" s="60"/>
      <c r="AW217" s="60"/>
      <c r="AX217" s="60"/>
      <c r="AY217" s="60"/>
      <c r="AZ217" s="60"/>
      <c r="BA217" s="60"/>
      <c r="BB217" s="60"/>
      <c r="BC217" s="60"/>
      <c r="BD217" s="60"/>
    </row>
    <row r="218" spans="1:140" s="35" customFormat="1" ht="12" customHeight="1" x14ac:dyDescent="0.25">
      <c r="H218" s="36"/>
      <c r="I218" s="36"/>
      <c r="J218" s="36"/>
      <c r="K218" s="36"/>
      <c r="L218" s="36"/>
      <c r="M218" s="36"/>
      <c r="N218" s="36"/>
      <c r="O218" s="36"/>
      <c r="P218" s="36"/>
      <c r="Q218" s="36"/>
      <c r="AA218" s="60"/>
      <c r="AB218" s="60"/>
      <c r="AC218" s="60"/>
      <c r="AD218" s="60"/>
      <c r="AE218" s="60"/>
      <c r="AF218" s="60"/>
      <c r="AG218" s="60"/>
      <c r="AH218" s="60"/>
      <c r="AI218" s="60"/>
      <c r="AJ218" s="60"/>
      <c r="AK218" s="60"/>
      <c r="AL218" s="60"/>
      <c r="AM218" s="60"/>
      <c r="AN218" s="60"/>
      <c r="AO218" s="60"/>
      <c r="AP218" s="60"/>
      <c r="AQ218" s="60"/>
      <c r="AR218" s="60"/>
      <c r="AS218" s="73"/>
      <c r="AT218" s="60"/>
      <c r="AU218" s="60"/>
      <c r="AV218" s="60"/>
      <c r="AW218" s="60"/>
      <c r="AX218" s="60"/>
      <c r="AY218" s="60"/>
      <c r="AZ218" s="60"/>
      <c r="BA218" s="60"/>
      <c r="BB218" s="60"/>
      <c r="BC218" s="60"/>
      <c r="BD218" s="60"/>
    </row>
    <row r="219" spans="1:140" s="35" customFormat="1" ht="12" customHeight="1" x14ac:dyDescent="0.25">
      <c r="H219" s="36"/>
      <c r="I219" s="36"/>
      <c r="J219" s="36"/>
      <c r="K219" s="36"/>
      <c r="L219" s="36"/>
      <c r="M219" s="36"/>
      <c r="N219" s="36"/>
      <c r="O219" s="36"/>
      <c r="P219" s="36"/>
      <c r="Q219" s="36"/>
      <c r="AA219" s="60"/>
      <c r="AB219" s="60"/>
      <c r="AC219" s="60"/>
      <c r="AD219" s="60"/>
      <c r="AE219" s="60"/>
      <c r="AF219" s="60"/>
      <c r="AG219" s="60"/>
      <c r="AH219" s="60"/>
      <c r="AI219" s="60"/>
      <c r="AJ219" s="60"/>
      <c r="AK219" s="60"/>
      <c r="AL219" s="60"/>
      <c r="AM219" s="60"/>
      <c r="AN219" s="60"/>
      <c r="AO219" s="60"/>
      <c r="AP219" s="60"/>
      <c r="AQ219" s="60"/>
      <c r="AR219" s="60"/>
      <c r="AS219" s="73"/>
      <c r="AT219" s="60"/>
      <c r="AU219" s="60"/>
      <c r="AV219" s="60"/>
      <c r="AW219" s="60"/>
      <c r="AX219" s="60"/>
      <c r="AY219" s="60"/>
      <c r="AZ219" s="60"/>
      <c r="BA219" s="60"/>
      <c r="BB219" s="60"/>
      <c r="BC219" s="60"/>
      <c r="BD219" s="60"/>
    </row>
    <row r="220" spans="1:140" s="35" customFormat="1" ht="12" customHeight="1" x14ac:dyDescent="0.25">
      <c r="H220" s="36"/>
      <c r="I220" s="36"/>
      <c r="J220" s="36"/>
      <c r="K220" s="36"/>
      <c r="L220" s="36"/>
      <c r="M220" s="36"/>
      <c r="N220" s="36"/>
      <c r="O220" s="36"/>
      <c r="P220" s="36"/>
      <c r="Q220" s="36"/>
      <c r="AA220" s="60"/>
      <c r="AB220" s="60"/>
      <c r="AC220" s="60"/>
      <c r="AD220" s="60"/>
      <c r="AE220" s="60"/>
      <c r="AF220" s="60"/>
      <c r="AG220" s="60"/>
      <c r="AH220" s="60"/>
      <c r="AI220" s="60"/>
      <c r="AJ220" s="60"/>
      <c r="AK220" s="60"/>
      <c r="AL220" s="60"/>
      <c r="AM220" s="60"/>
      <c r="AN220" s="60"/>
      <c r="AO220" s="60"/>
      <c r="AP220" s="60"/>
      <c r="AQ220" s="60"/>
      <c r="AR220" s="60"/>
      <c r="AS220" s="73"/>
      <c r="AT220" s="60"/>
      <c r="AU220" s="60"/>
      <c r="AV220" s="60"/>
      <c r="AW220" s="60"/>
      <c r="AX220" s="60"/>
      <c r="AY220" s="60"/>
      <c r="AZ220" s="60"/>
      <c r="BA220" s="60"/>
      <c r="BB220" s="60"/>
      <c r="BC220" s="60"/>
      <c r="BD220" s="60"/>
    </row>
    <row r="221" spans="1:140" s="35" customFormat="1" ht="12" customHeight="1" x14ac:dyDescent="0.25">
      <c r="H221" s="36"/>
      <c r="I221" s="36"/>
      <c r="J221" s="36"/>
      <c r="K221" s="36"/>
      <c r="L221" s="36"/>
      <c r="M221" s="36"/>
      <c r="N221" s="36"/>
      <c r="O221" s="36"/>
      <c r="P221" s="36"/>
      <c r="Q221" s="36"/>
      <c r="AA221" s="60"/>
      <c r="AB221" s="60"/>
      <c r="AC221" s="60"/>
      <c r="AD221" s="60"/>
      <c r="AE221" s="60"/>
      <c r="AF221" s="60"/>
      <c r="AG221" s="60"/>
      <c r="AH221" s="60"/>
      <c r="AI221" s="60"/>
      <c r="AJ221" s="60"/>
      <c r="AK221" s="60"/>
      <c r="AL221" s="60"/>
      <c r="AM221" s="60"/>
      <c r="AN221" s="60"/>
      <c r="AO221" s="60"/>
      <c r="AP221" s="60"/>
      <c r="AQ221" s="60"/>
      <c r="AR221" s="60"/>
      <c r="AS221" s="73"/>
      <c r="AT221" s="60"/>
      <c r="AU221" s="60"/>
      <c r="AV221" s="60"/>
      <c r="AW221" s="60"/>
      <c r="AX221" s="60"/>
      <c r="AY221" s="60"/>
      <c r="AZ221" s="60"/>
      <c r="BA221" s="60"/>
      <c r="BB221" s="60"/>
      <c r="BC221" s="60"/>
      <c r="BD221" s="60"/>
    </row>
    <row r="222" spans="1:140" s="35" customFormat="1" ht="12" customHeight="1" x14ac:dyDescent="0.25">
      <c r="H222" s="36"/>
      <c r="I222" s="36"/>
      <c r="J222" s="36"/>
      <c r="K222" s="36"/>
      <c r="L222" s="36"/>
      <c r="M222" s="36"/>
      <c r="N222" s="36"/>
      <c r="O222" s="36"/>
      <c r="P222" s="36"/>
      <c r="Q222" s="36"/>
      <c r="AA222" s="60"/>
      <c r="AB222" s="60"/>
      <c r="AC222" s="60"/>
      <c r="AD222" s="60"/>
      <c r="AE222" s="60"/>
      <c r="AF222" s="60"/>
      <c r="AG222" s="60"/>
      <c r="AH222" s="60"/>
      <c r="AI222" s="60"/>
      <c r="AJ222" s="60"/>
      <c r="AK222" s="60"/>
      <c r="AL222" s="60"/>
      <c r="AM222" s="60"/>
      <c r="AN222" s="60"/>
      <c r="AO222" s="60"/>
      <c r="AP222" s="60"/>
      <c r="AQ222" s="60"/>
      <c r="AR222" s="60"/>
      <c r="AS222" s="73"/>
      <c r="AT222" s="60"/>
      <c r="AU222" s="60"/>
      <c r="AV222" s="60"/>
      <c r="AW222" s="60"/>
      <c r="AX222" s="60"/>
      <c r="AY222" s="60"/>
      <c r="AZ222" s="60"/>
      <c r="BA222" s="60"/>
      <c r="BB222" s="60"/>
      <c r="BC222" s="60"/>
      <c r="BD222" s="60"/>
    </row>
    <row r="223" spans="1:140" s="35" customFormat="1" ht="12" customHeight="1" x14ac:dyDescent="0.25">
      <c r="H223" s="36"/>
      <c r="I223" s="36"/>
      <c r="J223" s="36"/>
      <c r="K223" s="36"/>
      <c r="L223" s="36"/>
      <c r="M223" s="36"/>
      <c r="N223" s="36"/>
      <c r="O223" s="36"/>
      <c r="P223" s="36"/>
      <c r="Q223" s="36"/>
      <c r="AA223" s="60"/>
      <c r="AB223" s="60"/>
      <c r="AC223" s="60"/>
      <c r="AD223" s="60"/>
      <c r="AE223" s="60"/>
      <c r="AF223" s="60"/>
      <c r="AG223" s="60"/>
      <c r="AH223" s="60"/>
      <c r="AI223" s="60"/>
      <c r="AJ223" s="60"/>
      <c r="AK223" s="60"/>
      <c r="AL223" s="60"/>
      <c r="AM223" s="60"/>
      <c r="AN223" s="60"/>
      <c r="AO223" s="60"/>
      <c r="AP223" s="60"/>
      <c r="AQ223" s="60"/>
      <c r="AR223" s="60"/>
      <c r="AS223" s="73"/>
      <c r="AT223" s="60"/>
      <c r="AU223" s="60"/>
      <c r="AV223" s="60"/>
      <c r="AW223" s="60"/>
      <c r="AX223" s="60"/>
      <c r="AY223" s="60"/>
      <c r="AZ223" s="60"/>
      <c r="BA223" s="60"/>
      <c r="BB223" s="60"/>
      <c r="BC223" s="60"/>
      <c r="BD223" s="60"/>
    </row>
    <row r="224" spans="1:140" s="35" customFormat="1" ht="12" customHeight="1" x14ac:dyDescent="0.25">
      <c r="H224" s="36"/>
      <c r="I224" s="36"/>
      <c r="J224" s="36"/>
      <c r="K224" s="36"/>
      <c r="L224" s="36"/>
      <c r="M224" s="36"/>
      <c r="N224" s="36"/>
      <c r="O224" s="36"/>
      <c r="P224" s="36"/>
      <c r="Q224" s="36"/>
      <c r="AA224" s="60"/>
      <c r="AB224" s="60"/>
      <c r="AC224" s="60"/>
      <c r="AD224" s="60"/>
      <c r="AE224" s="60"/>
      <c r="AF224" s="60"/>
      <c r="AG224" s="60"/>
      <c r="AH224" s="60"/>
      <c r="AI224" s="60"/>
      <c r="AJ224" s="60"/>
      <c r="AK224" s="60"/>
      <c r="AL224" s="60"/>
      <c r="AM224" s="60"/>
      <c r="AN224" s="60"/>
      <c r="AO224" s="60"/>
      <c r="AP224" s="60"/>
      <c r="AQ224" s="60"/>
      <c r="AR224" s="60"/>
      <c r="AS224" s="73"/>
      <c r="AT224" s="60"/>
      <c r="AU224" s="60"/>
      <c r="AV224" s="60"/>
      <c r="AW224" s="60"/>
      <c r="AX224" s="60"/>
      <c r="AY224" s="60"/>
      <c r="AZ224" s="60"/>
      <c r="BA224" s="60"/>
      <c r="BB224" s="60"/>
      <c r="BC224" s="60"/>
      <c r="BD224" s="60"/>
    </row>
    <row r="225" spans="8:56" s="35" customFormat="1" ht="12" customHeight="1" x14ac:dyDescent="0.25">
      <c r="H225" s="36"/>
      <c r="I225" s="36"/>
      <c r="J225" s="36"/>
      <c r="K225" s="36"/>
      <c r="L225" s="36"/>
      <c r="M225" s="36"/>
      <c r="N225" s="36"/>
      <c r="O225" s="36"/>
      <c r="P225" s="36"/>
      <c r="Q225" s="36"/>
      <c r="AA225" s="60"/>
      <c r="AB225" s="60"/>
      <c r="AC225" s="60"/>
      <c r="AD225" s="60"/>
      <c r="AE225" s="60"/>
      <c r="AF225" s="60"/>
      <c r="AG225" s="60"/>
      <c r="AH225" s="60"/>
      <c r="AI225" s="60"/>
      <c r="AJ225" s="60"/>
      <c r="AK225" s="60"/>
      <c r="AL225" s="60"/>
      <c r="AM225" s="60"/>
      <c r="AN225" s="60"/>
      <c r="AO225" s="60"/>
      <c r="AP225" s="60"/>
      <c r="AQ225" s="60"/>
      <c r="AR225" s="60"/>
      <c r="AS225" s="73"/>
      <c r="AT225" s="60"/>
      <c r="AU225" s="60"/>
      <c r="AV225" s="60"/>
      <c r="AW225" s="60"/>
      <c r="AX225" s="60"/>
      <c r="AY225" s="60"/>
      <c r="AZ225" s="60"/>
      <c r="BA225" s="60"/>
      <c r="BB225" s="60"/>
      <c r="BC225" s="60"/>
      <c r="BD225" s="60"/>
    </row>
    <row r="226" spans="8:56" s="35" customFormat="1" ht="12" customHeight="1" x14ac:dyDescent="0.25">
      <c r="H226" s="36"/>
      <c r="I226" s="36"/>
      <c r="J226" s="36"/>
      <c r="K226" s="36"/>
      <c r="L226" s="36"/>
      <c r="M226" s="36"/>
      <c r="N226" s="36"/>
      <c r="O226" s="36"/>
      <c r="P226" s="36"/>
      <c r="Q226" s="36"/>
      <c r="AA226" s="60"/>
      <c r="AB226" s="60"/>
      <c r="AC226" s="60"/>
      <c r="AD226" s="60"/>
      <c r="AE226" s="60"/>
      <c r="AF226" s="60"/>
      <c r="AG226" s="60"/>
      <c r="AH226" s="60"/>
      <c r="AI226" s="60"/>
      <c r="AJ226" s="60"/>
      <c r="AK226" s="60"/>
      <c r="AL226" s="60"/>
      <c r="AM226" s="60"/>
      <c r="AN226" s="60"/>
      <c r="AO226" s="60"/>
      <c r="AP226" s="60"/>
      <c r="AQ226" s="60"/>
      <c r="AR226" s="60"/>
      <c r="AS226" s="73"/>
      <c r="AT226" s="60"/>
      <c r="AU226" s="60"/>
      <c r="AV226" s="60"/>
      <c r="AW226" s="60"/>
      <c r="AX226" s="60"/>
      <c r="AY226" s="60"/>
      <c r="AZ226" s="60"/>
      <c r="BA226" s="60"/>
      <c r="BB226" s="60"/>
      <c r="BC226" s="60"/>
      <c r="BD226" s="60"/>
    </row>
    <row r="227" spans="8:56" s="35" customFormat="1" ht="12" customHeight="1" x14ac:dyDescent="0.25">
      <c r="H227" s="36"/>
      <c r="I227" s="36"/>
      <c r="J227" s="36"/>
      <c r="K227" s="36"/>
      <c r="L227" s="36"/>
      <c r="M227" s="36"/>
      <c r="N227" s="36"/>
      <c r="O227" s="36"/>
      <c r="P227" s="36"/>
      <c r="Q227" s="36"/>
      <c r="AA227" s="60"/>
      <c r="AB227" s="60"/>
      <c r="AC227" s="60"/>
      <c r="AD227" s="60"/>
      <c r="AE227" s="60"/>
      <c r="AF227" s="60"/>
      <c r="AG227" s="60"/>
      <c r="AH227" s="60"/>
      <c r="AI227" s="60"/>
      <c r="AJ227" s="60"/>
      <c r="AK227" s="60"/>
      <c r="AL227" s="60"/>
      <c r="AM227" s="60"/>
      <c r="AN227" s="60"/>
      <c r="AO227" s="60"/>
      <c r="AP227" s="60"/>
      <c r="AQ227" s="60"/>
      <c r="AR227" s="60"/>
      <c r="AS227" s="73"/>
      <c r="AT227" s="60"/>
      <c r="AU227" s="60"/>
      <c r="AV227" s="60"/>
      <c r="AW227" s="60"/>
      <c r="AX227" s="60"/>
      <c r="AY227" s="60"/>
      <c r="AZ227" s="60"/>
      <c r="BA227" s="60"/>
      <c r="BB227" s="60"/>
      <c r="BC227" s="60"/>
      <c r="BD227" s="60"/>
    </row>
    <row r="228" spans="8:56" s="35" customFormat="1" ht="12" customHeight="1" x14ac:dyDescent="0.25">
      <c r="H228" s="36"/>
      <c r="I228" s="36"/>
      <c r="J228" s="36"/>
      <c r="K228" s="36"/>
      <c r="L228" s="36"/>
      <c r="M228" s="36"/>
      <c r="N228" s="36"/>
      <c r="O228" s="36"/>
      <c r="P228" s="36"/>
      <c r="Q228" s="36"/>
      <c r="AA228" s="60"/>
      <c r="AB228" s="60"/>
      <c r="AC228" s="60"/>
      <c r="AD228" s="60"/>
      <c r="AE228" s="60"/>
      <c r="AF228" s="60"/>
      <c r="AG228" s="60"/>
      <c r="AH228" s="60"/>
      <c r="AI228" s="60"/>
      <c r="AJ228" s="60"/>
      <c r="AK228" s="60"/>
      <c r="AL228" s="60"/>
      <c r="AM228" s="60"/>
      <c r="AN228" s="60"/>
      <c r="AO228" s="60"/>
      <c r="AP228" s="60"/>
      <c r="AQ228" s="60"/>
      <c r="AR228" s="60"/>
      <c r="AS228" s="73"/>
      <c r="AT228" s="60"/>
      <c r="AU228" s="60"/>
      <c r="AV228" s="60"/>
      <c r="AW228" s="60"/>
      <c r="AX228" s="60"/>
      <c r="AY228" s="60"/>
      <c r="AZ228" s="60"/>
      <c r="BA228" s="60"/>
      <c r="BB228" s="60"/>
      <c r="BC228" s="60"/>
      <c r="BD228" s="60"/>
    </row>
    <row r="229" spans="8:56" s="35" customFormat="1" ht="12" customHeight="1" x14ac:dyDescent="0.25">
      <c r="H229" s="36"/>
      <c r="I229" s="36"/>
      <c r="J229" s="36"/>
      <c r="K229" s="36"/>
      <c r="L229" s="36"/>
      <c r="M229" s="36"/>
      <c r="N229" s="36"/>
      <c r="O229" s="36"/>
      <c r="P229" s="36"/>
      <c r="Q229" s="36"/>
      <c r="AA229" s="60"/>
      <c r="AB229" s="60"/>
      <c r="AC229" s="60"/>
      <c r="AD229" s="60"/>
      <c r="AE229" s="60"/>
      <c r="AF229" s="60"/>
      <c r="AG229" s="60"/>
      <c r="AH229" s="60"/>
      <c r="AI229" s="60"/>
      <c r="AJ229" s="60"/>
      <c r="AK229" s="60"/>
      <c r="AL229" s="60"/>
      <c r="AM229" s="60"/>
      <c r="AN229" s="60"/>
      <c r="AO229" s="60"/>
      <c r="AP229" s="60"/>
      <c r="AQ229" s="60"/>
      <c r="AR229" s="60"/>
      <c r="AS229" s="73"/>
      <c r="AT229" s="60"/>
      <c r="AU229" s="60"/>
      <c r="AV229" s="60"/>
      <c r="AW229" s="60"/>
      <c r="AX229" s="60"/>
      <c r="AY229" s="60"/>
      <c r="AZ229" s="60"/>
      <c r="BA229" s="60"/>
      <c r="BB229" s="60"/>
      <c r="BC229" s="60"/>
      <c r="BD229" s="60"/>
    </row>
    <row r="230" spans="8:56" s="35" customFormat="1" ht="12" customHeight="1" x14ac:dyDescent="0.25">
      <c r="H230" s="36"/>
      <c r="I230" s="36"/>
      <c r="J230" s="36"/>
      <c r="K230" s="36"/>
      <c r="L230" s="36"/>
      <c r="M230" s="36"/>
      <c r="N230" s="36"/>
      <c r="O230" s="36"/>
      <c r="P230" s="36"/>
      <c r="Q230" s="36"/>
      <c r="AA230" s="60"/>
      <c r="AB230" s="60"/>
      <c r="AC230" s="60"/>
      <c r="AD230" s="60"/>
      <c r="AE230" s="60"/>
      <c r="AF230" s="60"/>
      <c r="AG230" s="60"/>
      <c r="AH230" s="60"/>
      <c r="AI230" s="60"/>
      <c r="AJ230" s="60"/>
      <c r="AK230" s="60"/>
      <c r="AL230" s="60"/>
      <c r="AM230" s="60"/>
      <c r="AN230" s="60"/>
      <c r="AO230" s="60"/>
      <c r="AP230" s="60"/>
      <c r="AQ230" s="60"/>
      <c r="AR230" s="60"/>
      <c r="AS230" s="73"/>
      <c r="AT230" s="60"/>
      <c r="AU230" s="60"/>
      <c r="AV230" s="60"/>
      <c r="AW230" s="60"/>
      <c r="AX230" s="60"/>
      <c r="AY230" s="60"/>
      <c r="AZ230" s="60"/>
      <c r="BA230" s="60"/>
      <c r="BB230" s="60"/>
      <c r="BC230" s="60"/>
      <c r="BD230" s="60"/>
    </row>
    <row r="231" spans="8:56" s="35" customFormat="1" ht="12" customHeight="1" x14ac:dyDescent="0.25">
      <c r="H231" s="36"/>
      <c r="I231" s="36"/>
      <c r="J231" s="36"/>
      <c r="K231" s="36"/>
      <c r="L231" s="36"/>
      <c r="M231" s="36"/>
      <c r="N231" s="36"/>
      <c r="O231" s="36"/>
      <c r="P231" s="36"/>
      <c r="Q231" s="36"/>
      <c r="AA231" s="60"/>
      <c r="AB231" s="60"/>
      <c r="AC231" s="60"/>
      <c r="AD231" s="60"/>
      <c r="AE231" s="60"/>
      <c r="AF231" s="60"/>
      <c r="AG231" s="60"/>
      <c r="AH231" s="60"/>
      <c r="AI231" s="60"/>
      <c r="AJ231" s="60"/>
      <c r="AK231" s="60"/>
      <c r="AL231" s="60"/>
      <c r="AM231" s="60"/>
      <c r="AN231" s="60"/>
      <c r="AO231" s="60"/>
      <c r="AP231" s="60"/>
      <c r="AQ231" s="60"/>
      <c r="AR231" s="60"/>
      <c r="AS231" s="73"/>
      <c r="AT231" s="60"/>
      <c r="AU231" s="60"/>
      <c r="AV231" s="60"/>
      <c r="AW231" s="60"/>
      <c r="AX231" s="60"/>
      <c r="AY231" s="60"/>
      <c r="AZ231" s="60"/>
      <c r="BA231" s="60"/>
      <c r="BB231" s="60"/>
      <c r="BC231" s="60"/>
      <c r="BD231" s="60"/>
    </row>
    <row r="232" spans="8:56" s="35" customFormat="1" ht="12" customHeight="1" x14ac:dyDescent="0.25">
      <c r="H232" s="36"/>
      <c r="I232" s="36"/>
      <c r="J232" s="36"/>
      <c r="K232" s="36"/>
      <c r="L232" s="36"/>
      <c r="M232" s="36"/>
      <c r="N232" s="36"/>
      <c r="O232" s="36"/>
      <c r="P232" s="36"/>
      <c r="Q232" s="36"/>
      <c r="AA232" s="60"/>
      <c r="AB232" s="60"/>
      <c r="AC232" s="60"/>
      <c r="AD232" s="60"/>
      <c r="AE232" s="60"/>
      <c r="AF232" s="60"/>
      <c r="AG232" s="60"/>
      <c r="AH232" s="60"/>
      <c r="AI232" s="60"/>
      <c r="AJ232" s="60"/>
      <c r="AK232" s="60"/>
      <c r="AL232" s="60"/>
      <c r="AM232" s="60"/>
      <c r="AN232" s="60"/>
      <c r="AO232" s="60"/>
      <c r="AP232" s="60"/>
      <c r="AQ232" s="60"/>
      <c r="AR232" s="60"/>
      <c r="AS232" s="73"/>
      <c r="AT232" s="60"/>
      <c r="AU232" s="60"/>
      <c r="AV232" s="60"/>
      <c r="AW232" s="60"/>
      <c r="AX232" s="60"/>
      <c r="AY232" s="60"/>
      <c r="AZ232" s="60"/>
      <c r="BA232" s="60"/>
      <c r="BB232" s="60"/>
      <c r="BC232" s="60"/>
      <c r="BD232" s="60"/>
    </row>
    <row r="233" spans="8:56" s="35" customFormat="1" ht="12" customHeight="1" x14ac:dyDescent="0.25">
      <c r="H233" s="36"/>
      <c r="I233" s="36"/>
      <c r="J233" s="36"/>
      <c r="K233" s="36"/>
      <c r="L233" s="36"/>
      <c r="M233" s="36"/>
      <c r="N233" s="36"/>
      <c r="O233" s="36"/>
      <c r="P233" s="36"/>
      <c r="Q233" s="36"/>
      <c r="AA233" s="60"/>
      <c r="AB233" s="60"/>
      <c r="AC233" s="60"/>
      <c r="AD233" s="60"/>
      <c r="AE233" s="60"/>
      <c r="AF233" s="60"/>
      <c r="AG233" s="60"/>
      <c r="AH233" s="60"/>
      <c r="AI233" s="60"/>
      <c r="AJ233" s="60"/>
      <c r="AK233" s="60"/>
      <c r="AL233" s="60"/>
      <c r="AM233" s="60"/>
      <c r="AN233" s="60"/>
      <c r="AO233" s="60"/>
      <c r="AP233" s="60"/>
      <c r="AQ233" s="60"/>
      <c r="AR233" s="60"/>
      <c r="AS233" s="73"/>
      <c r="AT233" s="60"/>
      <c r="AU233" s="60"/>
      <c r="AV233" s="60"/>
      <c r="AW233" s="60"/>
      <c r="AX233" s="60"/>
      <c r="AY233" s="60"/>
      <c r="AZ233" s="60"/>
      <c r="BA233" s="60"/>
      <c r="BB233" s="60"/>
      <c r="BC233" s="60"/>
      <c r="BD233" s="60"/>
    </row>
    <row r="234" spans="8:56" s="35" customFormat="1" ht="12" customHeight="1" x14ac:dyDescent="0.25">
      <c r="H234" s="36"/>
      <c r="I234" s="36"/>
      <c r="J234" s="36"/>
      <c r="K234" s="36"/>
      <c r="L234" s="36"/>
      <c r="M234" s="36"/>
      <c r="N234" s="36"/>
      <c r="O234" s="36"/>
      <c r="P234" s="36"/>
      <c r="Q234" s="36"/>
      <c r="AA234" s="60"/>
      <c r="AB234" s="60"/>
      <c r="AC234" s="60"/>
      <c r="AD234" s="60"/>
      <c r="AE234" s="60"/>
      <c r="AF234" s="60"/>
      <c r="AG234" s="60"/>
      <c r="AH234" s="60"/>
      <c r="AI234" s="60"/>
      <c r="AJ234" s="60"/>
      <c r="AK234" s="60"/>
      <c r="AL234" s="60"/>
      <c r="AM234" s="60"/>
      <c r="AN234" s="60"/>
      <c r="AO234" s="60"/>
      <c r="AP234" s="60"/>
      <c r="AQ234" s="60"/>
      <c r="AR234" s="60"/>
      <c r="AS234" s="73"/>
      <c r="AT234" s="60"/>
      <c r="AU234" s="60"/>
      <c r="AV234" s="60"/>
      <c r="AW234" s="60"/>
      <c r="AX234" s="60"/>
      <c r="AY234" s="60"/>
      <c r="AZ234" s="60"/>
      <c r="BA234" s="60"/>
      <c r="BB234" s="60"/>
      <c r="BC234" s="60"/>
      <c r="BD234" s="60"/>
    </row>
    <row r="235" spans="8:56" s="35" customFormat="1" ht="12" customHeight="1" x14ac:dyDescent="0.25">
      <c r="H235" s="36"/>
      <c r="I235" s="36"/>
      <c r="J235" s="36"/>
      <c r="K235" s="36"/>
      <c r="L235" s="36"/>
      <c r="M235" s="36"/>
      <c r="N235" s="36"/>
      <c r="O235" s="36"/>
      <c r="P235" s="36"/>
      <c r="Q235" s="36"/>
      <c r="AA235" s="60"/>
      <c r="AB235" s="60"/>
      <c r="AC235" s="60"/>
      <c r="AD235" s="60"/>
      <c r="AE235" s="60"/>
      <c r="AF235" s="60"/>
      <c r="AG235" s="60"/>
      <c r="AH235" s="60"/>
      <c r="AI235" s="60"/>
      <c r="AJ235" s="60"/>
      <c r="AK235" s="60"/>
      <c r="AL235" s="60"/>
      <c r="AM235" s="60"/>
      <c r="AN235" s="60"/>
      <c r="AO235" s="60"/>
      <c r="AP235" s="60"/>
      <c r="AQ235" s="60"/>
      <c r="AR235" s="60"/>
      <c r="AS235" s="73"/>
      <c r="AT235" s="60"/>
      <c r="AU235" s="60"/>
      <c r="AV235" s="60"/>
      <c r="AW235" s="60"/>
      <c r="AX235" s="60"/>
      <c r="AY235" s="60"/>
      <c r="AZ235" s="60"/>
      <c r="BA235" s="60"/>
      <c r="BB235" s="60"/>
      <c r="BC235" s="60"/>
      <c r="BD235" s="60"/>
    </row>
    <row r="236" spans="8:56" s="35" customFormat="1" ht="12" customHeight="1" x14ac:dyDescent="0.25">
      <c r="H236" s="36"/>
      <c r="I236" s="36"/>
      <c r="J236" s="36"/>
      <c r="K236" s="36"/>
      <c r="L236" s="36"/>
      <c r="M236" s="36"/>
      <c r="N236" s="36"/>
      <c r="O236" s="36"/>
      <c r="P236" s="36"/>
      <c r="Q236" s="36"/>
      <c r="AA236" s="60"/>
      <c r="AB236" s="60"/>
      <c r="AC236" s="60"/>
      <c r="AD236" s="60"/>
      <c r="AE236" s="60"/>
      <c r="AF236" s="60"/>
      <c r="AG236" s="60"/>
      <c r="AH236" s="60"/>
      <c r="AI236" s="60"/>
      <c r="AJ236" s="60"/>
      <c r="AK236" s="60"/>
      <c r="AL236" s="60"/>
      <c r="AM236" s="60"/>
      <c r="AN236" s="60"/>
      <c r="AO236" s="60"/>
      <c r="AP236" s="60"/>
      <c r="AQ236" s="60"/>
      <c r="AR236" s="60"/>
      <c r="AS236" s="73"/>
      <c r="AT236" s="60"/>
      <c r="AU236" s="60"/>
      <c r="AV236" s="60"/>
      <c r="AW236" s="60"/>
      <c r="AX236" s="60"/>
      <c r="AY236" s="60"/>
      <c r="AZ236" s="60"/>
      <c r="BA236" s="60"/>
      <c r="BB236" s="60"/>
      <c r="BC236" s="60"/>
      <c r="BD236" s="60"/>
    </row>
    <row r="237" spans="8:56" s="35" customFormat="1" ht="12" customHeight="1" x14ac:dyDescent="0.25">
      <c r="H237" s="36"/>
      <c r="I237" s="36"/>
      <c r="J237" s="36"/>
      <c r="K237" s="36"/>
      <c r="L237" s="36"/>
      <c r="M237" s="36"/>
      <c r="N237" s="36"/>
      <c r="O237" s="36"/>
      <c r="P237" s="36"/>
      <c r="Q237" s="36"/>
      <c r="AA237" s="60"/>
      <c r="AB237" s="60"/>
      <c r="AC237" s="60"/>
      <c r="AD237" s="60"/>
      <c r="AE237" s="60"/>
      <c r="AF237" s="60"/>
      <c r="AG237" s="60"/>
      <c r="AH237" s="60"/>
      <c r="AI237" s="60"/>
      <c r="AJ237" s="60"/>
      <c r="AK237" s="60"/>
      <c r="AL237" s="60"/>
      <c r="AM237" s="60"/>
      <c r="AN237" s="60"/>
      <c r="AO237" s="60"/>
      <c r="AP237" s="60"/>
      <c r="AQ237" s="60"/>
      <c r="AR237" s="60"/>
      <c r="AS237" s="73"/>
      <c r="AT237" s="60"/>
      <c r="AU237" s="60"/>
      <c r="AV237" s="60"/>
      <c r="AW237" s="60"/>
      <c r="AX237" s="60"/>
      <c r="AY237" s="60"/>
      <c r="AZ237" s="60"/>
      <c r="BA237" s="60"/>
      <c r="BB237" s="60"/>
      <c r="BC237" s="60"/>
      <c r="BD237" s="60"/>
    </row>
    <row r="238" spans="8:56" s="35" customFormat="1" ht="12" customHeight="1" x14ac:dyDescent="0.25">
      <c r="H238" s="36"/>
      <c r="I238" s="36"/>
      <c r="J238" s="36"/>
      <c r="K238" s="36"/>
      <c r="L238" s="36"/>
      <c r="M238" s="36"/>
      <c r="N238" s="36"/>
      <c r="O238" s="36"/>
      <c r="P238" s="36"/>
      <c r="Q238" s="36"/>
      <c r="AA238" s="60"/>
      <c r="AB238" s="60"/>
      <c r="AC238" s="60"/>
      <c r="AD238" s="60"/>
      <c r="AE238" s="60"/>
      <c r="AF238" s="60"/>
      <c r="AG238" s="60"/>
      <c r="AH238" s="60"/>
      <c r="AI238" s="60"/>
      <c r="AJ238" s="60"/>
      <c r="AK238" s="60"/>
      <c r="AL238" s="60"/>
      <c r="AM238" s="60"/>
      <c r="AN238" s="60"/>
      <c r="AO238" s="60"/>
      <c r="AP238" s="60"/>
      <c r="AQ238" s="60"/>
      <c r="AR238" s="60"/>
      <c r="AS238" s="73"/>
      <c r="AT238" s="60"/>
      <c r="AU238" s="60"/>
      <c r="AV238" s="60"/>
      <c r="AW238" s="60"/>
      <c r="AX238" s="60"/>
      <c r="AY238" s="60"/>
      <c r="AZ238" s="60"/>
      <c r="BA238" s="60"/>
      <c r="BB238" s="60"/>
      <c r="BC238" s="60"/>
      <c r="BD238" s="60"/>
    </row>
    <row r="239" spans="8:56" s="35" customFormat="1" ht="12" customHeight="1" x14ac:dyDescent="0.25">
      <c r="H239" s="36"/>
      <c r="I239" s="36"/>
      <c r="J239" s="36"/>
      <c r="K239" s="36"/>
      <c r="L239" s="36"/>
      <c r="M239" s="36"/>
      <c r="N239" s="36"/>
      <c r="O239" s="36"/>
      <c r="P239" s="36"/>
      <c r="Q239" s="36"/>
      <c r="AA239" s="60"/>
      <c r="AB239" s="60"/>
      <c r="AC239" s="60"/>
      <c r="AD239" s="60"/>
      <c r="AE239" s="60"/>
      <c r="AF239" s="60"/>
      <c r="AG239" s="60"/>
      <c r="AH239" s="60"/>
      <c r="AI239" s="60"/>
      <c r="AJ239" s="60"/>
      <c r="AK239" s="60"/>
      <c r="AL239" s="60"/>
      <c r="AM239" s="60"/>
      <c r="AN239" s="60"/>
      <c r="AO239" s="60"/>
      <c r="AP239" s="60"/>
      <c r="AQ239" s="60"/>
      <c r="AR239" s="60"/>
      <c r="AS239" s="73"/>
      <c r="AT239" s="60"/>
      <c r="AU239" s="60"/>
      <c r="AV239" s="60"/>
      <c r="AW239" s="60"/>
      <c r="AX239" s="60"/>
      <c r="AY239" s="60"/>
      <c r="AZ239" s="60"/>
      <c r="BA239" s="60"/>
      <c r="BB239" s="60"/>
      <c r="BC239" s="60"/>
      <c r="BD239" s="60"/>
    </row>
    <row r="240" spans="8:56" s="35" customFormat="1" ht="12" customHeight="1" x14ac:dyDescent="0.25">
      <c r="H240" s="36"/>
      <c r="I240" s="36"/>
      <c r="J240" s="36"/>
      <c r="K240" s="36"/>
      <c r="L240" s="36"/>
      <c r="M240" s="36"/>
      <c r="N240" s="36"/>
      <c r="O240" s="36"/>
      <c r="P240" s="36"/>
      <c r="Q240" s="36"/>
      <c r="AA240" s="60"/>
      <c r="AB240" s="60"/>
      <c r="AC240" s="60"/>
      <c r="AD240" s="60"/>
      <c r="AE240" s="60"/>
      <c r="AF240" s="60"/>
      <c r="AG240" s="60"/>
      <c r="AH240" s="60"/>
      <c r="AI240" s="60"/>
      <c r="AJ240" s="60"/>
      <c r="AK240" s="60"/>
      <c r="AL240" s="60"/>
      <c r="AM240" s="60"/>
      <c r="AN240" s="60"/>
      <c r="AO240" s="60"/>
      <c r="AP240" s="60"/>
      <c r="AQ240" s="60"/>
      <c r="AR240" s="60"/>
      <c r="AS240" s="73"/>
      <c r="AT240" s="60"/>
      <c r="AU240" s="60"/>
      <c r="AV240" s="60"/>
      <c r="AW240" s="60"/>
      <c r="AX240" s="60"/>
      <c r="AY240" s="60"/>
      <c r="AZ240" s="60"/>
      <c r="BA240" s="60"/>
      <c r="BB240" s="60"/>
      <c r="BC240" s="60"/>
      <c r="BD240" s="60"/>
    </row>
    <row r="241" spans="8:56" s="35" customFormat="1" ht="12" customHeight="1" x14ac:dyDescent="0.25">
      <c r="H241" s="36"/>
      <c r="I241" s="36"/>
      <c r="J241" s="36"/>
      <c r="K241" s="36"/>
      <c r="L241" s="36"/>
      <c r="M241" s="36"/>
      <c r="N241" s="36"/>
      <c r="O241" s="36"/>
      <c r="P241" s="36"/>
      <c r="Q241" s="36"/>
      <c r="AA241" s="60"/>
      <c r="AB241" s="60"/>
      <c r="AC241" s="60"/>
      <c r="AD241" s="60"/>
      <c r="AE241" s="60"/>
      <c r="AF241" s="60"/>
      <c r="AG241" s="60"/>
      <c r="AH241" s="60"/>
      <c r="AI241" s="60"/>
      <c r="AJ241" s="60"/>
      <c r="AK241" s="60"/>
      <c r="AL241" s="60"/>
      <c r="AM241" s="60"/>
      <c r="AN241" s="60"/>
      <c r="AO241" s="60"/>
      <c r="AP241" s="60"/>
      <c r="AQ241" s="60"/>
      <c r="AR241" s="60"/>
      <c r="AS241" s="73"/>
      <c r="AT241" s="60"/>
      <c r="AU241" s="60"/>
      <c r="AV241" s="60"/>
      <c r="AW241" s="60"/>
      <c r="AX241" s="60"/>
      <c r="AY241" s="60"/>
      <c r="AZ241" s="60"/>
      <c r="BA241" s="60"/>
      <c r="BB241" s="60"/>
      <c r="BC241" s="60"/>
      <c r="BD241" s="60"/>
    </row>
    <row r="242" spans="8:56" s="35" customFormat="1" ht="12" customHeight="1" x14ac:dyDescent="0.25">
      <c r="H242" s="36"/>
      <c r="I242" s="36"/>
      <c r="J242" s="36"/>
      <c r="K242" s="36"/>
      <c r="L242" s="36"/>
      <c r="M242" s="36"/>
      <c r="N242" s="36"/>
      <c r="O242" s="36"/>
      <c r="P242" s="36"/>
      <c r="Q242" s="36"/>
      <c r="AA242" s="60"/>
      <c r="AB242" s="60"/>
      <c r="AC242" s="60"/>
      <c r="AD242" s="60"/>
      <c r="AE242" s="60"/>
      <c r="AF242" s="60"/>
      <c r="AG242" s="60"/>
      <c r="AH242" s="60"/>
      <c r="AI242" s="60"/>
      <c r="AJ242" s="60"/>
      <c r="AK242" s="60"/>
      <c r="AL242" s="60"/>
      <c r="AM242" s="60"/>
      <c r="AN242" s="60"/>
      <c r="AO242" s="60"/>
      <c r="AP242" s="60"/>
      <c r="AQ242" s="60"/>
      <c r="AR242" s="60"/>
      <c r="AS242" s="73"/>
      <c r="AT242" s="60"/>
      <c r="AU242" s="60"/>
      <c r="AV242" s="60"/>
      <c r="AW242" s="60"/>
      <c r="AX242" s="60"/>
      <c r="AY242" s="60"/>
      <c r="AZ242" s="60"/>
      <c r="BA242" s="60"/>
      <c r="BB242" s="60"/>
      <c r="BC242" s="60"/>
      <c r="BD242" s="60"/>
    </row>
    <row r="243" spans="8:56" s="35" customFormat="1" ht="12" customHeight="1" x14ac:dyDescent="0.25">
      <c r="H243" s="36"/>
      <c r="I243" s="36"/>
      <c r="J243" s="36"/>
      <c r="K243" s="36"/>
      <c r="L243" s="36"/>
      <c r="M243" s="36"/>
      <c r="N243" s="36"/>
      <c r="O243" s="36"/>
      <c r="P243" s="36"/>
      <c r="Q243" s="36"/>
      <c r="AA243" s="60"/>
      <c r="AB243" s="60"/>
      <c r="AC243" s="60"/>
      <c r="AD243" s="60"/>
      <c r="AE243" s="60"/>
      <c r="AF243" s="60"/>
      <c r="AG243" s="60"/>
      <c r="AH243" s="60"/>
      <c r="AI243" s="60"/>
      <c r="AJ243" s="60"/>
      <c r="AK243" s="60"/>
      <c r="AL243" s="60"/>
      <c r="AM243" s="60"/>
      <c r="AN243" s="60"/>
      <c r="AO243" s="60"/>
      <c r="AP243" s="60"/>
      <c r="AQ243" s="60"/>
      <c r="AR243" s="60"/>
      <c r="AS243" s="73"/>
      <c r="AT243" s="60"/>
      <c r="AU243" s="60"/>
      <c r="AV243" s="60"/>
      <c r="AW243" s="60"/>
      <c r="AX243" s="60"/>
      <c r="AY243" s="60"/>
      <c r="AZ243" s="60"/>
      <c r="BA243" s="60"/>
      <c r="BB243" s="60"/>
      <c r="BC243" s="60"/>
      <c r="BD243" s="60"/>
    </row>
    <row r="244" spans="8:56" s="35" customFormat="1" ht="12" customHeight="1" x14ac:dyDescent="0.25">
      <c r="H244" s="36"/>
      <c r="I244" s="36"/>
      <c r="J244" s="36"/>
      <c r="K244" s="36"/>
      <c r="L244" s="36"/>
      <c r="M244" s="36"/>
      <c r="N244" s="36"/>
      <c r="O244" s="36"/>
      <c r="P244" s="36"/>
      <c r="Q244" s="36"/>
      <c r="AA244" s="60"/>
      <c r="AB244" s="60"/>
      <c r="AC244" s="60"/>
      <c r="AD244" s="60"/>
      <c r="AE244" s="60"/>
      <c r="AF244" s="60"/>
      <c r="AG244" s="60"/>
      <c r="AH244" s="60"/>
      <c r="AI244" s="60"/>
      <c r="AJ244" s="60"/>
      <c r="AK244" s="60"/>
      <c r="AL244" s="60"/>
      <c r="AM244" s="60"/>
      <c r="AN244" s="60"/>
      <c r="AO244" s="60"/>
      <c r="AP244" s="60"/>
      <c r="AQ244" s="60"/>
      <c r="AR244" s="60"/>
      <c r="AS244" s="73"/>
      <c r="AT244" s="60"/>
      <c r="AU244" s="60"/>
      <c r="AV244" s="60"/>
      <c r="AW244" s="60"/>
      <c r="AX244" s="60"/>
      <c r="AY244" s="60"/>
      <c r="AZ244" s="60"/>
      <c r="BA244" s="60"/>
      <c r="BB244" s="60"/>
      <c r="BC244" s="60"/>
      <c r="BD244" s="60"/>
    </row>
    <row r="245" spans="8:56" s="35" customFormat="1" ht="12" customHeight="1" x14ac:dyDescent="0.25">
      <c r="H245" s="36"/>
      <c r="I245" s="36"/>
      <c r="J245" s="36"/>
      <c r="K245" s="36"/>
      <c r="L245" s="36"/>
      <c r="M245" s="36"/>
      <c r="N245" s="36"/>
      <c r="O245" s="36"/>
      <c r="P245" s="36"/>
      <c r="Q245" s="36"/>
      <c r="AA245" s="60"/>
      <c r="AB245" s="60"/>
      <c r="AC245" s="60"/>
      <c r="AD245" s="60"/>
      <c r="AE245" s="60"/>
      <c r="AF245" s="60"/>
      <c r="AG245" s="60"/>
      <c r="AH245" s="60"/>
      <c r="AI245" s="60"/>
      <c r="AJ245" s="60"/>
      <c r="AK245" s="60"/>
      <c r="AL245" s="60"/>
      <c r="AM245" s="60"/>
      <c r="AN245" s="60"/>
      <c r="AO245" s="60"/>
      <c r="AP245" s="60"/>
      <c r="AQ245" s="60"/>
      <c r="AR245" s="60"/>
      <c r="AS245" s="73"/>
      <c r="AT245" s="60"/>
      <c r="AU245" s="60"/>
      <c r="AV245" s="60"/>
      <c r="AW245" s="60"/>
      <c r="AX245" s="60"/>
      <c r="AY245" s="60"/>
      <c r="AZ245" s="60"/>
      <c r="BA245" s="60"/>
      <c r="BB245" s="60"/>
      <c r="BC245" s="60"/>
      <c r="BD245" s="60"/>
    </row>
    <row r="246" spans="8:56" s="35" customFormat="1" ht="12" customHeight="1" x14ac:dyDescent="0.25">
      <c r="H246" s="36"/>
      <c r="I246" s="36"/>
      <c r="J246" s="36"/>
      <c r="K246" s="36"/>
      <c r="L246" s="36"/>
      <c r="M246" s="36"/>
      <c r="N246" s="36"/>
      <c r="O246" s="36"/>
      <c r="P246" s="36"/>
      <c r="Q246" s="36"/>
      <c r="AA246" s="60"/>
      <c r="AB246" s="60"/>
      <c r="AC246" s="60"/>
      <c r="AD246" s="60"/>
      <c r="AE246" s="60"/>
      <c r="AF246" s="60"/>
      <c r="AG246" s="60"/>
      <c r="AH246" s="60"/>
      <c r="AI246" s="60"/>
      <c r="AJ246" s="60"/>
      <c r="AK246" s="60"/>
      <c r="AL246" s="60"/>
      <c r="AM246" s="60"/>
      <c r="AN246" s="60"/>
      <c r="AO246" s="60"/>
      <c r="AP246" s="60"/>
      <c r="AQ246" s="60"/>
      <c r="AR246" s="60"/>
      <c r="AS246" s="73"/>
      <c r="AT246" s="60"/>
      <c r="AU246" s="60"/>
      <c r="AV246" s="60"/>
      <c r="AW246" s="60"/>
      <c r="AX246" s="60"/>
      <c r="AY246" s="60"/>
      <c r="AZ246" s="60"/>
      <c r="BA246" s="60"/>
      <c r="BB246" s="60"/>
      <c r="BC246" s="60"/>
      <c r="BD246" s="60"/>
    </row>
    <row r="247" spans="8:56" s="35" customFormat="1" ht="12" customHeight="1" x14ac:dyDescent="0.25">
      <c r="H247" s="36"/>
      <c r="I247" s="36"/>
      <c r="J247" s="36"/>
      <c r="K247" s="36"/>
      <c r="L247" s="36"/>
      <c r="M247" s="36"/>
      <c r="N247" s="36"/>
      <c r="O247" s="36"/>
      <c r="P247" s="36"/>
      <c r="Q247" s="36"/>
      <c r="AA247" s="60"/>
      <c r="AB247" s="60"/>
      <c r="AC247" s="60"/>
      <c r="AD247" s="60"/>
      <c r="AE247" s="60"/>
      <c r="AF247" s="60"/>
      <c r="AG247" s="60"/>
      <c r="AH247" s="60"/>
      <c r="AI247" s="60"/>
      <c r="AJ247" s="60"/>
      <c r="AK247" s="60"/>
      <c r="AL247" s="60"/>
      <c r="AM247" s="60"/>
      <c r="AN247" s="60"/>
      <c r="AO247" s="60"/>
      <c r="AP247" s="60"/>
      <c r="AQ247" s="60"/>
      <c r="AR247" s="60"/>
      <c r="AS247" s="73"/>
      <c r="AT247" s="60"/>
      <c r="AU247" s="60"/>
      <c r="AV247" s="60"/>
      <c r="AW247" s="60"/>
      <c r="AX247" s="60"/>
      <c r="AY247" s="60"/>
      <c r="AZ247" s="60"/>
      <c r="BA247" s="60"/>
      <c r="BB247" s="60"/>
      <c r="BC247" s="60"/>
      <c r="BD247" s="60"/>
    </row>
    <row r="248" spans="8:56" s="35" customFormat="1" ht="12" customHeight="1" x14ac:dyDescent="0.25">
      <c r="H248" s="36"/>
      <c r="I248" s="36"/>
      <c r="J248" s="36"/>
      <c r="K248" s="36"/>
      <c r="L248" s="36"/>
      <c r="M248" s="36"/>
      <c r="N248" s="36"/>
      <c r="O248" s="36"/>
      <c r="P248" s="36"/>
      <c r="Q248" s="36"/>
      <c r="AA248" s="60"/>
      <c r="AB248" s="60"/>
      <c r="AC248" s="60"/>
      <c r="AD248" s="60"/>
      <c r="AE248" s="60"/>
      <c r="AF248" s="60"/>
      <c r="AG248" s="60"/>
      <c r="AH248" s="60"/>
      <c r="AI248" s="60"/>
      <c r="AJ248" s="60"/>
      <c r="AK248" s="60"/>
      <c r="AL248" s="60"/>
      <c r="AM248" s="60"/>
      <c r="AN248" s="60"/>
      <c r="AO248" s="60"/>
      <c r="AP248" s="60"/>
      <c r="AQ248" s="60"/>
      <c r="AR248" s="60"/>
      <c r="AS248" s="73"/>
      <c r="AT248" s="60"/>
      <c r="AU248" s="60"/>
      <c r="AV248" s="60"/>
      <c r="AW248" s="60"/>
      <c r="AX248" s="60"/>
      <c r="AY248" s="60"/>
      <c r="AZ248" s="60"/>
      <c r="BA248" s="60"/>
      <c r="BB248" s="60"/>
      <c r="BC248" s="60"/>
      <c r="BD248" s="60"/>
    </row>
    <row r="249" spans="8:56" s="35" customFormat="1" ht="12" customHeight="1" x14ac:dyDescent="0.25">
      <c r="H249" s="36"/>
      <c r="I249" s="36"/>
      <c r="J249" s="36"/>
      <c r="K249" s="36"/>
      <c r="L249" s="36"/>
      <c r="M249" s="36"/>
      <c r="N249" s="36"/>
      <c r="O249" s="36"/>
      <c r="P249" s="36"/>
      <c r="Q249" s="36"/>
      <c r="AA249" s="60"/>
      <c r="AB249" s="60"/>
      <c r="AC249" s="60"/>
      <c r="AD249" s="60"/>
      <c r="AE249" s="60"/>
      <c r="AF249" s="60"/>
      <c r="AG249" s="60"/>
      <c r="AH249" s="60"/>
      <c r="AI249" s="60"/>
      <c r="AJ249" s="60"/>
      <c r="AK249" s="60"/>
      <c r="AL249" s="60"/>
      <c r="AM249" s="60"/>
      <c r="AN249" s="60"/>
      <c r="AO249" s="60"/>
      <c r="AP249" s="60"/>
      <c r="AQ249" s="60"/>
      <c r="AR249" s="60"/>
      <c r="AS249" s="73"/>
      <c r="AT249" s="60"/>
      <c r="AU249" s="60"/>
      <c r="AV249" s="60"/>
      <c r="AW249" s="60"/>
      <c r="AX249" s="60"/>
      <c r="AY249" s="60"/>
      <c r="AZ249" s="60"/>
      <c r="BA249" s="60"/>
      <c r="BB249" s="60"/>
      <c r="BC249" s="60"/>
      <c r="BD249" s="60"/>
    </row>
    <row r="250" spans="8:56" s="35" customFormat="1" ht="12" customHeight="1" x14ac:dyDescent="0.25">
      <c r="H250" s="36"/>
      <c r="I250" s="36"/>
      <c r="J250" s="36"/>
      <c r="K250" s="36"/>
      <c r="L250" s="36"/>
      <c r="M250" s="36"/>
      <c r="N250" s="36"/>
      <c r="O250" s="36"/>
      <c r="P250" s="36"/>
      <c r="Q250" s="36"/>
      <c r="AA250" s="60"/>
      <c r="AB250" s="60"/>
      <c r="AC250" s="60"/>
      <c r="AD250" s="60"/>
      <c r="AE250" s="60"/>
      <c r="AF250" s="60"/>
      <c r="AG250" s="60"/>
      <c r="AH250" s="60"/>
      <c r="AI250" s="60"/>
      <c r="AJ250" s="60"/>
      <c r="AK250" s="60"/>
      <c r="AL250" s="60"/>
      <c r="AM250" s="60"/>
      <c r="AN250" s="60"/>
      <c r="AO250" s="60"/>
      <c r="AP250" s="60"/>
      <c r="AQ250" s="60"/>
      <c r="AR250" s="60"/>
      <c r="AS250" s="73"/>
      <c r="AT250" s="60"/>
      <c r="AU250" s="60"/>
      <c r="AV250" s="60"/>
      <c r="AW250" s="60"/>
      <c r="AX250" s="60"/>
      <c r="AY250" s="60"/>
      <c r="AZ250" s="60"/>
      <c r="BA250" s="60"/>
      <c r="BB250" s="60"/>
      <c r="BC250" s="60"/>
      <c r="BD250" s="60"/>
    </row>
    <row r="251" spans="8:56" s="35" customFormat="1" ht="12" customHeight="1" x14ac:dyDescent="0.25">
      <c r="H251" s="36"/>
      <c r="I251" s="36"/>
      <c r="J251" s="36"/>
      <c r="K251" s="36"/>
      <c r="L251" s="36"/>
      <c r="M251" s="36"/>
      <c r="N251" s="36"/>
      <c r="O251" s="36"/>
      <c r="P251" s="36"/>
      <c r="Q251" s="36"/>
      <c r="AA251" s="60"/>
      <c r="AB251" s="60"/>
      <c r="AC251" s="60"/>
      <c r="AD251" s="60"/>
      <c r="AE251" s="60"/>
      <c r="AF251" s="60"/>
      <c r="AG251" s="60"/>
      <c r="AH251" s="60"/>
      <c r="AI251" s="60"/>
      <c r="AJ251" s="60"/>
      <c r="AK251" s="60"/>
      <c r="AL251" s="60"/>
      <c r="AM251" s="60"/>
      <c r="AN251" s="60"/>
      <c r="AO251" s="60"/>
      <c r="AP251" s="60"/>
      <c r="AQ251" s="60"/>
      <c r="AR251" s="60"/>
      <c r="AS251" s="73"/>
      <c r="AT251" s="60"/>
      <c r="AU251" s="60"/>
      <c r="AV251" s="60"/>
      <c r="AW251" s="60"/>
      <c r="AX251" s="60"/>
      <c r="AY251" s="60"/>
      <c r="AZ251" s="60"/>
      <c r="BA251" s="60"/>
      <c r="BB251" s="60"/>
      <c r="BC251" s="60"/>
      <c r="BD251" s="60"/>
    </row>
    <row r="252" spans="8:56" s="35" customFormat="1" ht="12" customHeight="1" x14ac:dyDescent="0.25">
      <c r="H252" s="36"/>
      <c r="I252" s="36"/>
      <c r="J252" s="36"/>
      <c r="K252" s="36"/>
      <c r="L252" s="36"/>
      <c r="M252" s="36"/>
      <c r="N252" s="36"/>
      <c r="O252" s="36"/>
      <c r="P252" s="36"/>
      <c r="Q252" s="36"/>
      <c r="AA252" s="60"/>
      <c r="AB252" s="60"/>
      <c r="AC252" s="60"/>
      <c r="AD252" s="60"/>
      <c r="AE252" s="60"/>
      <c r="AF252" s="60"/>
      <c r="AG252" s="60"/>
      <c r="AH252" s="60"/>
      <c r="AI252" s="60"/>
      <c r="AJ252" s="60"/>
      <c r="AK252" s="60"/>
      <c r="AL252" s="60"/>
      <c r="AM252" s="60"/>
      <c r="AN252" s="60"/>
      <c r="AO252" s="60"/>
      <c r="AP252" s="60"/>
      <c r="AQ252" s="60"/>
      <c r="AR252" s="60"/>
      <c r="AS252" s="73"/>
      <c r="AT252" s="60"/>
      <c r="AU252" s="60"/>
      <c r="AV252" s="60"/>
      <c r="AW252" s="60"/>
      <c r="AX252" s="60"/>
      <c r="AY252" s="60"/>
      <c r="AZ252" s="60"/>
      <c r="BA252" s="60"/>
      <c r="BB252" s="60"/>
      <c r="BC252" s="60"/>
      <c r="BD252" s="60"/>
    </row>
    <row r="253" spans="8:56" s="35" customFormat="1" ht="12" customHeight="1" x14ac:dyDescent="0.25">
      <c r="H253" s="36"/>
      <c r="I253" s="36"/>
      <c r="J253" s="36"/>
      <c r="K253" s="36"/>
      <c r="L253" s="36"/>
      <c r="M253" s="36"/>
      <c r="N253" s="36"/>
      <c r="O253" s="36"/>
      <c r="P253" s="36"/>
      <c r="Q253" s="36"/>
      <c r="AA253" s="60"/>
      <c r="AB253" s="60"/>
      <c r="AC253" s="60"/>
      <c r="AD253" s="60"/>
      <c r="AE253" s="60"/>
      <c r="AF253" s="60"/>
      <c r="AG253" s="60"/>
      <c r="AH253" s="60"/>
      <c r="AI253" s="60"/>
      <c r="AJ253" s="60"/>
      <c r="AK253" s="60"/>
      <c r="AL253" s="60"/>
      <c r="AM253" s="60"/>
      <c r="AN253" s="60"/>
      <c r="AO253" s="60"/>
      <c r="AP253" s="60"/>
      <c r="AQ253" s="60"/>
      <c r="AR253" s="60"/>
      <c r="AS253" s="73"/>
      <c r="AT253" s="60"/>
      <c r="AU253" s="60"/>
      <c r="AV253" s="60"/>
      <c r="AW253" s="60"/>
      <c r="AX253" s="60"/>
      <c r="AY253" s="60"/>
      <c r="AZ253" s="60"/>
      <c r="BA253" s="60"/>
      <c r="BB253" s="60"/>
      <c r="BC253" s="60"/>
      <c r="BD253" s="60"/>
    </row>
    <row r="254" spans="8:56" s="35" customFormat="1" ht="12" customHeight="1" x14ac:dyDescent="0.25">
      <c r="H254" s="36"/>
      <c r="I254" s="36"/>
      <c r="J254" s="36"/>
      <c r="K254" s="36"/>
      <c r="L254" s="36"/>
      <c r="M254" s="36"/>
      <c r="N254" s="36"/>
      <c r="O254" s="36"/>
      <c r="P254" s="36"/>
      <c r="Q254" s="36"/>
      <c r="AA254" s="60"/>
      <c r="AB254" s="60"/>
      <c r="AC254" s="60"/>
      <c r="AD254" s="60"/>
      <c r="AE254" s="60"/>
      <c r="AF254" s="60"/>
      <c r="AG254" s="60"/>
      <c r="AH254" s="60"/>
      <c r="AI254" s="60"/>
      <c r="AJ254" s="60"/>
      <c r="AK254" s="60"/>
      <c r="AL254" s="60"/>
      <c r="AM254" s="60"/>
      <c r="AN254" s="60"/>
      <c r="AO254" s="60"/>
      <c r="AP254" s="60"/>
      <c r="AQ254" s="60"/>
      <c r="AR254" s="60"/>
      <c r="AS254" s="73"/>
      <c r="AT254" s="60"/>
      <c r="AU254" s="60"/>
      <c r="AV254" s="60"/>
      <c r="AW254" s="60"/>
      <c r="AX254" s="60"/>
      <c r="AY254" s="60"/>
      <c r="AZ254" s="60"/>
      <c r="BA254" s="60"/>
      <c r="BB254" s="60"/>
      <c r="BC254" s="60"/>
      <c r="BD254" s="60"/>
    </row>
    <row r="255" spans="8:56" s="35" customFormat="1" ht="12" customHeight="1" x14ac:dyDescent="0.25">
      <c r="H255" s="36"/>
      <c r="I255" s="36"/>
      <c r="J255" s="36"/>
      <c r="K255" s="36"/>
      <c r="L255" s="36"/>
      <c r="M255" s="36"/>
      <c r="N255" s="36"/>
      <c r="O255" s="36"/>
      <c r="P255" s="36"/>
      <c r="Q255" s="36"/>
      <c r="AA255" s="60"/>
      <c r="AB255" s="60"/>
      <c r="AC255" s="60"/>
      <c r="AD255" s="60"/>
      <c r="AE255" s="60"/>
      <c r="AF255" s="60"/>
      <c r="AG255" s="60"/>
      <c r="AH255" s="60"/>
      <c r="AI255" s="60"/>
      <c r="AJ255" s="60"/>
      <c r="AK255" s="60"/>
      <c r="AL255" s="60"/>
      <c r="AM255" s="60"/>
      <c r="AN255" s="60"/>
      <c r="AO255" s="60"/>
      <c r="AP255" s="60"/>
      <c r="AQ255" s="60"/>
      <c r="AR255" s="60"/>
      <c r="AS255" s="73"/>
      <c r="AT255" s="60"/>
      <c r="AU255" s="60"/>
      <c r="AV255" s="60"/>
      <c r="AW255" s="60"/>
      <c r="AX255" s="60"/>
      <c r="AY255" s="60"/>
      <c r="AZ255" s="60"/>
      <c r="BA255" s="60"/>
      <c r="BB255" s="60"/>
      <c r="BC255" s="60"/>
      <c r="BD255" s="60"/>
    </row>
    <row r="256" spans="8:56" s="35" customFormat="1" ht="12" customHeight="1" x14ac:dyDescent="0.25">
      <c r="H256" s="36"/>
      <c r="I256" s="36"/>
      <c r="J256" s="36"/>
      <c r="K256" s="36"/>
      <c r="L256" s="36"/>
      <c r="M256" s="36"/>
      <c r="N256" s="36"/>
      <c r="O256" s="36"/>
      <c r="P256" s="36"/>
      <c r="Q256" s="36"/>
      <c r="AA256" s="60"/>
      <c r="AB256" s="60"/>
      <c r="AC256" s="60"/>
      <c r="AD256" s="60"/>
      <c r="AE256" s="60"/>
      <c r="AF256" s="60"/>
      <c r="AG256" s="60"/>
      <c r="AH256" s="60"/>
      <c r="AI256" s="60"/>
      <c r="AJ256" s="60"/>
      <c r="AK256" s="60"/>
      <c r="AL256" s="60"/>
      <c r="AM256" s="60"/>
      <c r="AN256" s="60"/>
      <c r="AO256" s="60"/>
      <c r="AP256" s="60"/>
      <c r="AQ256" s="60"/>
      <c r="AR256" s="60"/>
      <c r="AS256" s="73"/>
      <c r="AT256" s="60"/>
      <c r="AU256" s="60"/>
      <c r="AV256" s="60"/>
      <c r="AW256" s="60"/>
      <c r="AX256" s="60"/>
      <c r="AY256" s="60"/>
      <c r="AZ256" s="60"/>
      <c r="BA256" s="60"/>
      <c r="BB256" s="60"/>
      <c r="BC256" s="60"/>
      <c r="BD256" s="60"/>
    </row>
    <row r="257" spans="8:56" s="35" customFormat="1" ht="12" customHeight="1" x14ac:dyDescent="0.25">
      <c r="H257" s="36"/>
      <c r="I257" s="36"/>
      <c r="J257" s="36"/>
      <c r="K257" s="36"/>
      <c r="L257" s="36"/>
      <c r="M257" s="36"/>
      <c r="N257" s="36"/>
      <c r="O257" s="36"/>
      <c r="P257" s="36"/>
      <c r="Q257" s="36"/>
      <c r="AA257" s="60"/>
      <c r="AB257" s="60"/>
      <c r="AC257" s="60"/>
      <c r="AD257" s="60"/>
      <c r="AE257" s="60"/>
      <c r="AF257" s="60"/>
      <c r="AG257" s="60"/>
      <c r="AH257" s="60"/>
      <c r="AI257" s="60"/>
      <c r="AJ257" s="60"/>
      <c r="AK257" s="60"/>
      <c r="AL257" s="60"/>
      <c r="AM257" s="60"/>
      <c r="AN257" s="60"/>
      <c r="AO257" s="60"/>
      <c r="AP257" s="60"/>
      <c r="AQ257" s="60"/>
      <c r="AR257" s="60"/>
      <c r="AS257" s="73"/>
      <c r="AT257" s="60"/>
      <c r="AU257" s="60"/>
      <c r="AV257" s="60"/>
      <c r="AW257" s="60"/>
      <c r="AX257" s="60"/>
      <c r="AY257" s="60"/>
      <c r="AZ257" s="60"/>
      <c r="BA257" s="60"/>
      <c r="BB257" s="60"/>
      <c r="BC257" s="60"/>
      <c r="BD257" s="60"/>
    </row>
    <row r="258" spans="8:56" s="35" customFormat="1" ht="12" customHeight="1" x14ac:dyDescent="0.25">
      <c r="H258" s="36"/>
      <c r="I258" s="36"/>
      <c r="J258" s="36"/>
      <c r="K258" s="36"/>
      <c r="L258" s="36"/>
      <c r="M258" s="36"/>
      <c r="N258" s="36"/>
      <c r="O258" s="36"/>
      <c r="P258" s="36"/>
      <c r="Q258" s="36"/>
      <c r="AA258" s="60"/>
      <c r="AB258" s="60"/>
      <c r="AC258" s="60"/>
      <c r="AD258" s="60"/>
      <c r="AE258" s="60"/>
      <c r="AF258" s="60"/>
      <c r="AG258" s="60"/>
      <c r="AH258" s="60"/>
      <c r="AI258" s="60"/>
      <c r="AJ258" s="60"/>
      <c r="AK258" s="60"/>
      <c r="AL258" s="60"/>
      <c r="AM258" s="60"/>
      <c r="AN258" s="60"/>
      <c r="AO258" s="60"/>
      <c r="AP258" s="60"/>
      <c r="AQ258" s="60"/>
      <c r="AR258" s="60"/>
      <c r="AS258" s="73"/>
      <c r="AT258" s="60"/>
      <c r="AU258" s="60"/>
      <c r="AV258" s="60"/>
      <c r="AW258" s="60"/>
      <c r="AX258" s="60"/>
      <c r="AY258" s="60"/>
      <c r="AZ258" s="60"/>
      <c r="BA258" s="60"/>
      <c r="BB258" s="60"/>
      <c r="BC258" s="60"/>
      <c r="BD258" s="60"/>
    </row>
    <row r="259" spans="8:56" s="35" customFormat="1" ht="12" customHeight="1" x14ac:dyDescent="0.25">
      <c r="H259" s="36"/>
      <c r="I259" s="36"/>
      <c r="J259" s="36"/>
      <c r="K259" s="36"/>
      <c r="L259" s="36"/>
      <c r="M259" s="36"/>
      <c r="N259" s="36"/>
      <c r="O259" s="36"/>
      <c r="P259" s="36"/>
      <c r="Q259" s="36"/>
      <c r="AA259" s="60"/>
      <c r="AB259" s="60"/>
      <c r="AC259" s="60"/>
      <c r="AD259" s="60"/>
      <c r="AE259" s="60"/>
      <c r="AF259" s="60"/>
      <c r="AG259" s="60"/>
      <c r="AH259" s="60"/>
      <c r="AI259" s="60"/>
      <c r="AJ259" s="60"/>
      <c r="AK259" s="60"/>
      <c r="AL259" s="60"/>
      <c r="AM259" s="60"/>
      <c r="AN259" s="60"/>
      <c r="AO259" s="60"/>
      <c r="AP259" s="60"/>
      <c r="AQ259" s="60"/>
      <c r="AR259" s="60"/>
      <c r="AS259" s="73"/>
      <c r="AT259" s="60"/>
      <c r="AU259" s="60"/>
      <c r="AV259" s="60"/>
      <c r="AW259" s="60"/>
      <c r="AX259" s="60"/>
      <c r="AY259" s="60"/>
      <c r="AZ259" s="60"/>
      <c r="BA259" s="60"/>
      <c r="BB259" s="60"/>
      <c r="BC259" s="60"/>
      <c r="BD259" s="60"/>
    </row>
    <row r="260" spans="8:56" s="35" customFormat="1" ht="12" customHeight="1" x14ac:dyDescent="0.25">
      <c r="H260" s="36"/>
      <c r="I260" s="36"/>
      <c r="J260" s="36"/>
      <c r="K260" s="36"/>
      <c r="L260" s="36"/>
      <c r="M260" s="36"/>
      <c r="N260" s="36"/>
      <c r="O260" s="36"/>
      <c r="P260" s="36"/>
      <c r="Q260" s="36"/>
      <c r="AA260" s="60"/>
      <c r="AB260" s="60"/>
      <c r="AC260" s="60"/>
      <c r="AD260" s="60"/>
      <c r="AE260" s="60"/>
      <c r="AF260" s="60"/>
      <c r="AG260" s="60"/>
      <c r="AH260" s="60"/>
      <c r="AI260" s="60"/>
      <c r="AJ260" s="60"/>
      <c r="AK260" s="60"/>
      <c r="AL260" s="60"/>
      <c r="AM260" s="60"/>
      <c r="AN260" s="60"/>
      <c r="AO260" s="60"/>
      <c r="AP260" s="60"/>
      <c r="AQ260" s="60"/>
      <c r="AR260" s="60"/>
      <c r="AS260" s="73"/>
      <c r="AT260" s="60"/>
      <c r="AU260" s="60"/>
      <c r="AV260" s="60"/>
      <c r="AW260" s="60"/>
      <c r="AX260" s="60"/>
      <c r="AY260" s="60"/>
      <c r="AZ260" s="60"/>
      <c r="BA260" s="60"/>
      <c r="BB260" s="60"/>
      <c r="BC260" s="60"/>
      <c r="BD260" s="60"/>
    </row>
    <row r="261" spans="8:56" s="35" customFormat="1" ht="12" customHeight="1" x14ac:dyDescent="0.25">
      <c r="H261" s="36"/>
      <c r="I261" s="36"/>
      <c r="J261" s="36"/>
      <c r="K261" s="36"/>
      <c r="L261" s="36"/>
      <c r="M261" s="36"/>
      <c r="N261" s="36"/>
      <c r="O261" s="36"/>
      <c r="P261" s="36"/>
      <c r="Q261" s="36"/>
      <c r="AA261" s="60"/>
      <c r="AB261" s="60"/>
      <c r="AC261" s="60"/>
      <c r="AD261" s="60"/>
      <c r="AE261" s="60"/>
      <c r="AF261" s="60"/>
      <c r="AG261" s="60"/>
      <c r="AH261" s="60"/>
      <c r="AI261" s="60"/>
      <c r="AJ261" s="60"/>
      <c r="AK261" s="60"/>
      <c r="AL261" s="60"/>
      <c r="AM261" s="60"/>
      <c r="AN261" s="60"/>
      <c r="AO261" s="60"/>
      <c r="AP261" s="60"/>
      <c r="AQ261" s="60"/>
      <c r="AR261" s="60"/>
      <c r="AS261" s="73"/>
      <c r="AT261" s="60"/>
      <c r="AU261" s="60"/>
      <c r="AV261" s="60"/>
      <c r="AW261" s="60"/>
      <c r="AX261" s="60"/>
      <c r="AY261" s="60"/>
      <c r="AZ261" s="60"/>
      <c r="BA261" s="60"/>
      <c r="BB261" s="60"/>
      <c r="BC261" s="60"/>
      <c r="BD261" s="60"/>
    </row>
    <row r="262" spans="8:56" s="35" customFormat="1" ht="12" customHeight="1" x14ac:dyDescent="0.25">
      <c r="H262" s="36"/>
      <c r="I262" s="36"/>
      <c r="J262" s="36"/>
      <c r="K262" s="36"/>
      <c r="L262" s="36"/>
      <c r="M262" s="36"/>
      <c r="N262" s="36"/>
      <c r="O262" s="36"/>
      <c r="P262" s="36"/>
      <c r="Q262" s="36"/>
      <c r="AA262" s="60"/>
      <c r="AB262" s="60"/>
      <c r="AC262" s="60"/>
      <c r="AD262" s="60"/>
      <c r="AE262" s="60"/>
      <c r="AF262" s="60"/>
      <c r="AG262" s="60"/>
      <c r="AH262" s="60"/>
      <c r="AI262" s="60"/>
      <c r="AJ262" s="60"/>
      <c r="AK262" s="60"/>
      <c r="AL262" s="60"/>
      <c r="AM262" s="60"/>
      <c r="AN262" s="60"/>
      <c r="AO262" s="60"/>
      <c r="AP262" s="60"/>
      <c r="AQ262" s="60"/>
      <c r="AR262" s="60"/>
      <c r="AS262" s="73"/>
      <c r="AT262" s="60"/>
      <c r="AU262" s="60"/>
      <c r="AV262" s="60"/>
      <c r="AW262" s="60"/>
      <c r="AX262" s="60"/>
      <c r="AY262" s="60"/>
      <c r="AZ262" s="60"/>
      <c r="BA262" s="60"/>
      <c r="BB262" s="60"/>
      <c r="BC262" s="60"/>
      <c r="BD262" s="60"/>
    </row>
    <row r="263" spans="8:56" s="35" customFormat="1" ht="12" customHeight="1" x14ac:dyDescent="0.25">
      <c r="H263" s="36"/>
      <c r="I263" s="36"/>
      <c r="J263" s="36"/>
      <c r="K263" s="36"/>
      <c r="L263" s="36"/>
      <c r="M263" s="36"/>
      <c r="N263" s="36"/>
      <c r="O263" s="36"/>
      <c r="P263" s="36"/>
      <c r="Q263" s="36"/>
      <c r="AA263" s="60"/>
      <c r="AB263" s="60"/>
      <c r="AC263" s="60"/>
      <c r="AD263" s="60"/>
      <c r="AE263" s="60"/>
      <c r="AF263" s="60"/>
      <c r="AG263" s="60"/>
      <c r="AH263" s="60"/>
      <c r="AI263" s="60"/>
      <c r="AJ263" s="60"/>
      <c r="AK263" s="60"/>
      <c r="AL263" s="60"/>
      <c r="AM263" s="60"/>
      <c r="AN263" s="60"/>
      <c r="AO263" s="60"/>
      <c r="AP263" s="60"/>
      <c r="AQ263" s="60"/>
      <c r="AR263" s="60"/>
      <c r="AS263" s="73"/>
      <c r="AT263" s="60"/>
      <c r="AU263" s="60"/>
      <c r="AV263" s="60"/>
      <c r="AW263" s="60"/>
      <c r="AX263" s="60"/>
      <c r="AY263" s="60"/>
      <c r="AZ263" s="60"/>
      <c r="BA263" s="60"/>
      <c r="BB263" s="60"/>
      <c r="BC263" s="60"/>
      <c r="BD263" s="60"/>
    </row>
    <row r="264" spans="8:56" s="35" customFormat="1" ht="12" customHeight="1" x14ac:dyDescent="0.25">
      <c r="H264" s="36"/>
      <c r="I264" s="36"/>
      <c r="J264" s="36"/>
      <c r="K264" s="36"/>
      <c r="L264" s="36"/>
      <c r="M264" s="36"/>
      <c r="N264" s="36"/>
      <c r="O264" s="36"/>
      <c r="P264" s="36"/>
      <c r="Q264" s="36"/>
      <c r="AA264" s="60"/>
      <c r="AB264" s="60"/>
      <c r="AC264" s="60"/>
      <c r="AD264" s="60"/>
      <c r="AE264" s="60"/>
      <c r="AF264" s="60"/>
      <c r="AG264" s="60"/>
      <c r="AH264" s="60"/>
      <c r="AI264" s="60"/>
      <c r="AJ264" s="60"/>
      <c r="AK264" s="60"/>
      <c r="AL264" s="60"/>
      <c r="AM264" s="60"/>
      <c r="AN264" s="60"/>
      <c r="AO264" s="60"/>
      <c r="AP264" s="60"/>
      <c r="AQ264" s="60"/>
      <c r="AR264" s="60"/>
      <c r="AS264" s="73"/>
      <c r="AT264" s="60"/>
      <c r="AU264" s="60"/>
      <c r="AV264" s="60"/>
      <c r="AW264" s="60"/>
      <c r="AX264" s="60"/>
      <c r="AY264" s="60"/>
      <c r="AZ264" s="60"/>
      <c r="BA264" s="60"/>
      <c r="BB264" s="60"/>
      <c r="BC264" s="60"/>
      <c r="BD264" s="60"/>
    </row>
    <row r="265" spans="8:56" s="35" customFormat="1" ht="12" customHeight="1" x14ac:dyDescent="0.25">
      <c r="H265" s="36"/>
      <c r="I265" s="36"/>
      <c r="J265" s="36"/>
      <c r="K265" s="36"/>
      <c r="L265" s="36"/>
      <c r="M265" s="36"/>
      <c r="N265" s="36"/>
      <c r="O265" s="36"/>
      <c r="P265" s="36"/>
      <c r="Q265" s="36"/>
      <c r="AA265" s="60"/>
      <c r="AB265" s="60"/>
      <c r="AC265" s="60"/>
      <c r="AD265" s="60"/>
      <c r="AE265" s="60"/>
      <c r="AF265" s="60"/>
      <c r="AG265" s="60"/>
      <c r="AH265" s="60"/>
      <c r="AI265" s="60"/>
      <c r="AJ265" s="60"/>
      <c r="AK265" s="60"/>
      <c r="AL265" s="60"/>
      <c r="AM265" s="60"/>
      <c r="AN265" s="60"/>
      <c r="AO265" s="60"/>
      <c r="AP265" s="60"/>
      <c r="AQ265" s="60"/>
      <c r="AR265" s="60"/>
      <c r="AS265" s="73"/>
      <c r="AT265" s="60"/>
      <c r="AU265" s="60"/>
      <c r="AV265" s="60"/>
      <c r="AW265" s="60"/>
      <c r="AX265" s="60"/>
      <c r="AY265" s="60"/>
      <c r="AZ265" s="60"/>
      <c r="BA265" s="60"/>
      <c r="BB265" s="60"/>
      <c r="BC265" s="60"/>
      <c r="BD265" s="60"/>
    </row>
    <row r="266" spans="8:56" s="35" customFormat="1" ht="12" customHeight="1" x14ac:dyDescent="0.25">
      <c r="H266" s="36"/>
      <c r="I266" s="36"/>
      <c r="J266" s="36"/>
      <c r="K266" s="36"/>
      <c r="L266" s="36"/>
      <c r="M266" s="36"/>
      <c r="N266" s="36"/>
      <c r="O266" s="36"/>
      <c r="P266" s="36"/>
      <c r="Q266" s="36"/>
      <c r="AA266" s="60"/>
      <c r="AB266" s="60"/>
      <c r="AC266" s="60"/>
      <c r="AD266" s="60"/>
      <c r="AE266" s="60"/>
      <c r="AF266" s="60"/>
      <c r="AG266" s="60"/>
      <c r="AH266" s="60"/>
      <c r="AI266" s="60"/>
      <c r="AJ266" s="60"/>
      <c r="AK266" s="60"/>
      <c r="AL266" s="60"/>
      <c r="AM266" s="60"/>
      <c r="AN266" s="60"/>
      <c r="AO266" s="60"/>
      <c r="AP266" s="60"/>
      <c r="AQ266" s="60"/>
      <c r="AR266" s="60"/>
      <c r="AS266" s="73"/>
      <c r="AT266" s="60"/>
      <c r="AU266" s="60"/>
      <c r="AV266" s="60"/>
      <c r="AW266" s="60"/>
      <c r="AX266" s="60"/>
      <c r="AY266" s="60"/>
      <c r="AZ266" s="60"/>
      <c r="BA266" s="60"/>
      <c r="BB266" s="60"/>
      <c r="BC266" s="60"/>
      <c r="BD266" s="60"/>
    </row>
    <row r="267" spans="8:56" s="35" customFormat="1" ht="12" customHeight="1" x14ac:dyDescent="0.25">
      <c r="H267" s="36"/>
      <c r="I267" s="36"/>
      <c r="J267" s="36"/>
      <c r="K267" s="36"/>
      <c r="L267" s="36"/>
      <c r="M267" s="36"/>
      <c r="N267" s="36"/>
      <c r="O267" s="36"/>
      <c r="P267" s="36"/>
      <c r="Q267" s="36"/>
      <c r="AA267" s="60"/>
      <c r="AB267" s="60"/>
      <c r="AC267" s="60"/>
      <c r="AD267" s="60"/>
      <c r="AE267" s="60"/>
      <c r="AF267" s="60"/>
      <c r="AG267" s="60"/>
      <c r="AH267" s="60"/>
      <c r="AI267" s="60"/>
      <c r="AJ267" s="60"/>
      <c r="AK267" s="60"/>
      <c r="AL267" s="60"/>
      <c r="AM267" s="60"/>
      <c r="AN267" s="60"/>
      <c r="AO267" s="60"/>
      <c r="AP267" s="60"/>
      <c r="AQ267" s="60"/>
      <c r="AR267" s="60"/>
      <c r="AS267" s="73"/>
      <c r="AT267" s="60"/>
      <c r="AU267" s="60"/>
      <c r="AV267" s="60"/>
      <c r="AW267" s="60"/>
      <c r="AX267" s="60"/>
      <c r="AY267" s="60"/>
      <c r="AZ267" s="60"/>
      <c r="BA267" s="60"/>
      <c r="BB267" s="60"/>
      <c r="BC267" s="60"/>
      <c r="BD267" s="60"/>
    </row>
    <row r="268" spans="8:56" s="35" customFormat="1" ht="12" customHeight="1" x14ac:dyDescent="0.25">
      <c r="H268" s="36"/>
      <c r="I268" s="36"/>
      <c r="J268" s="36"/>
      <c r="K268" s="36"/>
      <c r="L268" s="36"/>
      <c r="M268" s="36"/>
      <c r="N268" s="36"/>
      <c r="O268" s="36"/>
      <c r="P268" s="36"/>
      <c r="Q268" s="36"/>
      <c r="AA268" s="60"/>
      <c r="AB268" s="60"/>
      <c r="AC268" s="60"/>
      <c r="AD268" s="60"/>
      <c r="AE268" s="60"/>
      <c r="AF268" s="60"/>
      <c r="AG268" s="60"/>
      <c r="AH268" s="60"/>
      <c r="AI268" s="60"/>
      <c r="AJ268" s="60"/>
      <c r="AK268" s="60"/>
      <c r="AL268" s="60"/>
      <c r="AM268" s="60"/>
      <c r="AN268" s="60"/>
      <c r="AO268" s="60"/>
      <c r="AP268" s="60"/>
      <c r="AQ268" s="60"/>
      <c r="AR268" s="60"/>
      <c r="AS268" s="73"/>
      <c r="AT268" s="60"/>
      <c r="AU268" s="60"/>
      <c r="AV268" s="60"/>
      <c r="AW268" s="60"/>
      <c r="AX268" s="60"/>
      <c r="AY268" s="60"/>
      <c r="AZ268" s="60"/>
      <c r="BA268" s="60"/>
      <c r="BB268" s="60"/>
      <c r="BC268" s="60"/>
      <c r="BD268" s="60"/>
    </row>
    <row r="269" spans="8:56" s="35" customFormat="1" ht="12" customHeight="1" x14ac:dyDescent="0.25">
      <c r="H269" s="36"/>
      <c r="I269" s="36"/>
      <c r="J269" s="36"/>
      <c r="K269" s="36"/>
      <c r="L269" s="36"/>
      <c r="M269" s="36"/>
      <c r="N269" s="36"/>
      <c r="O269" s="36"/>
      <c r="P269" s="36"/>
      <c r="Q269" s="36"/>
      <c r="AA269" s="60"/>
      <c r="AB269" s="60"/>
      <c r="AC269" s="60"/>
      <c r="AD269" s="60"/>
      <c r="AE269" s="60"/>
      <c r="AF269" s="60"/>
      <c r="AG269" s="60"/>
      <c r="AH269" s="60"/>
      <c r="AI269" s="60"/>
      <c r="AJ269" s="60"/>
      <c r="AK269" s="60"/>
      <c r="AL269" s="60"/>
      <c r="AM269" s="60"/>
      <c r="AN269" s="60"/>
      <c r="AO269" s="60"/>
      <c r="AP269" s="60"/>
      <c r="AQ269" s="60"/>
      <c r="AR269" s="60"/>
      <c r="AS269" s="73"/>
      <c r="AT269" s="60"/>
      <c r="AU269" s="60"/>
      <c r="AV269" s="60"/>
      <c r="AW269" s="60"/>
      <c r="AX269" s="60"/>
      <c r="AY269" s="60"/>
      <c r="AZ269" s="60"/>
      <c r="BA269" s="60"/>
      <c r="BB269" s="60"/>
      <c r="BC269" s="60"/>
      <c r="BD269" s="60"/>
    </row>
    <row r="270" spans="8:56" s="35" customFormat="1" ht="12" customHeight="1" x14ac:dyDescent="0.25">
      <c r="H270" s="36"/>
      <c r="I270" s="36"/>
      <c r="J270" s="36"/>
      <c r="K270" s="36"/>
      <c r="L270" s="36"/>
      <c r="M270" s="36"/>
      <c r="N270" s="36"/>
      <c r="O270" s="36"/>
      <c r="P270" s="36"/>
      <c r="Q270" s="36"/>
      <c r="AA270" s="60"/>
      <c r="AB270" s="60"/>
      <c r="AC270" s="60"/>
      <c r="AD270" s="60"/>
      <c r="AE270" s="60"/>
      <c r="AF270" s="60"/>
      <c r="AG270" s="60"/>
      <c r="AH270" s="60"/>
      <c r="AI270" s="60"/>
      <c r="AJ270" s="60"/>
      <c r="AK270" s="60"/>
      <c r="AL270" s="60"/>
      <c r="AM270" s="60"/>
      <c r="AN270" s="60"/>
      <c r="AO270" s="60"/>
      <c r="AP270" s="60"/>
      <c r="AQ270" s="60"/>
      <c r="AR270" s="60"/>
      <c r="AS270" s="73"/>
      <c r="AT270" s="60"/>
      <c r="AU270" s="60"/>
      <c r="AV270" s="60"/>
      <c r="AW270" s="60"/>
      <c r="AX270" s="60"/>
      <c r="AY270" s="60"/>
      <c r="AZ270" s="60"/>
      <c r="BA270" s="60"/>
      <c r="BB270" s="60"/>
      <c r="BC270" s="60"/>
      <c r="BD270" s="60"/>
    </row>
    <row r="271" spans="8:56" s="35" customFormat="1" ht="12" customHeight="1" x14ac:dyDescent="0.25">
      <c r="H271" s="36"/>
      <c r="I271" s="36"/>
      <c r="J271" s="36"/>
      <c r="K271" s="36"/>
      <c r="L271" s="36"/>
      <c r="M271" s="36"/>
      <c r="N271" s="36"/>
      <c r="O271" s="36"/>
      <c r="P271" s="36"/>
      <c r="Q271" s="36"/>
      <c r="AA271" s="60"/>
      <c r="AB271" s="60"/>
      <c r="AC271" s="60"/>
      <c r="AD271" s="60"/>
      <c r="AE271" s="60"/>
      <c r="AF271" s="60"/>
      <c r="AG271" s="60"/>
      <c r="AH271" s="60"/>
      <c r="AI271" s="60"/>
      <c r="AJ271" s="60"/>
      <c r="AK271" s="60"/>
      <c r="AL271" s="60"/>
      <c r="AM271" s="60"/>
      <c r="AN271" s="60"/>
      <c r="AO271" s="60"/>
      <c r="AP271" s="60"/>
      <c r="AQ271" s="60"/>
      <c r="AR271" s="60"/>
      <c r="AS271" s="73"/>
      <c r="AT271" s="60"/>
      <c r="AU271" s="60"/>
      <c r="AV271" s="60"/>
      <c r="AW271" s="60"/>
      <c r="AX271" s="60"/>
      <c r="AY271" s="60"/>
      <c r="AZ271" s="60"/>
      <c r="BA271" s="60"/>
      <c r="BB271" s="60"/>
      <c r="BC271" s="60"/>
      <c r="BD271" s="60"/>
    </row>
    <row r="272" spans="8:56" s="35" customFormat="1" ht="12" customHeight="1" x14ac:dyDescent="0.25">
      <c r="H272" s="36"/>
      <c r="I272" s="36"/>
      <c r="J272" s="36"/>
      <c r="K272" s="36"/>
      <c r="L272" s="36"/>
      <c r="M272" s="36"/>
      <c r="N272" s="36"/>
      <c r="O272" s="36"/>
      <c r="P272" s="36"/>
      <c r="Q272" s="36"/>
      <c r="AA272" s="60"/>
      <c r="AB272" s="60"/>
      <c r="AC272" s="60"/>
      <c r="AD272" s="60"/>
      <c r="AE272" s="60"/>
      <c r="AF272" s="60"/>
      <c r="AG272" s="60"/>
      <c r="AH272" s="60"/>
      <c r="AI272" s="60"/>
      <c r="AJ272" s="60"/>
      <c r="AK272" s="60"/>
      <c r="AL272" s="60"/>
      <c r="AM272" s="60"/>
      <c r="AN272" s="60"/>
      <c r="AO272" s="60"/>
      <c r="AP272" s="60"/>
      <c r="AQ272" s="60"/>
      <c r="AR272" s="60"/>
      <c r="AS272" s="73"/>
      <c r="AT272" s="60"/>
      <c r="AU272" s="60"/>
      <c r="AV272" s="60"/>
      <c r="AW272" s="60"/>
      <c r="AX272" s="60"/>
      <c r="AY272" s="60"/>
      <c r="AZ272" s="60"/>
      <c r="BA272" s="60"/>
      <c r="BB272" s="60"/>
      <c r="BC272" s="60"/>
      <c r="BD272" s="60"/>
    </row>
    <row r="273" spans="8:56" s="35" customFormat="1" ht="12" customHeight="1" x14ac:dyDescent="0.25">
      <c r="H273" s="36"/>
      <c r="I273" s="36"/>
      <c r="J273" s="36"/>
      <c r="K273" s="36"/>
      <c r="L273" s="36"/>
      <c r="M273" s="36"/>
      <c r="N273" s="36"/>
      <c r="O273" s="36"/>
      <c r="P273" s="36"/>
      <c r="Q273" s="36"/>
      <c r="AA273" s="60"/>
      <c r="AB273" s="60"/>
      <c r="AC273" s="60"/>
      <c r="AD273" s="60"/>
      <c r="AE273" s="60"/>
      <c r="AF273" s="60"/>
      <c r="AG273" s="60"/>
      <c r="AH273" s="60"/>
      <c r="AI273" s="60"/>
      <c r="AJ273" s="60"/>
      <c r="AK273" s="60"/>
      <c r="AL273" s="60"/>
      <c r="AM273" s="60"/>
      <c r="AN273" s="60"/>
      <c r="AO273" s="60"/>
      <c r="AP273" s="60"/>
      <c r="AQ273" s="60"/>
      <c r="AR273" s="60"/>
      <c r="AS273" s="73"/>
      <c r="AT273" s="60"/>
      <c r="AU273" s="60"/>
      <c r="AV273" s="60"/>
      <c r="AW273" s="60"/>
      <c r="AX273" s="60"/>
      <c r="AY273" s="60"/>
      <c r="AZ273" s="60"/>
      <c r="BA273" s="60"/>
      <c r="BB273" s="60"/>
      <c r="BC273" s="60"/>
      <c r="BD273" s="60"/>
    </row>
    <row r="274" spans="8:56" s="35" customFormat="1" ht="12" customHeight="1" x14ac:dyDescent="0.25">
      <c r="H274" s="36"/>
      <c r="I274" s="36"/>
      <c r="J274" s="36"/>
      <c r="K274" s="36"/>
      <c r="L274" s="36"/>
      <c r="M274" s="36"/>
      <c r="N274" s="36"/>
      <c r="O274" s="36"/>
      <c r="P274" s="36"/>
      <c r="Q274" s="36"/>
      <c r="AA274" s="60"/>
      <c r="AB274" s="60"/>
      <c r="AC274" s="60"/>
      <c r="AD274" s="60"/>
      <c r="AE274" s="60"/>
      <c r="AF274" s="60"/>
      <c r="AG274" s="60"/>
      <c r="AH274" s="60"/>
      <c r="AI274" s="60"/>
      <c r="AJ274" s="60"/>
      <c r="AK274" s="60"/>
      <c r="AL274" s="60"/>
      <c r="AM274" s="60"/>
      <c r="AN274" s="60"/>
      <c r="AO274" s="60"/>
      <c r="AP274" s="60"/>
      <c r="AQ274" s="60"/>
      <c r="AR274" s="60"/>
      <c r="AS274" s="73"/>
      <c r="AT274" s="60"/>
      <c r="AU274" s="60"/>
      <c r="AV274" s="60"/>
      <c r="AW274" s="60"/>
      <c r="AX274" s="60"/>
      <c r="AY274" s="60"/>
      <c r="AZ274" s="60"/>
      <c r="BA274" s="60"/>
      <c r="BB274" s="60"/>
      <c r="BC274" s="60"/>
      <c r="BD274" s="60"/>
    </row>
    <row r="275" spans="8:56" s="35" customFormat="1" ht="12" customHeight="1" x14ac:dyDescent="0.25">
      <c r="H275" s="36"/>
      <c r="I275" s="36"/>
      <c r="J275" s="36"/>
      <c r="K275" s="36"/>
      <c r="L275" s="36"/>
      <c r="M275" s="36"/>
      <c r="N275" s="36"/>
      <c r="O275" s="36"/>
      <c r="P275" s="36"/>
      <c r="Q275" s="36"/>
      <c r="AA275" s="60"/>
      <c r="AB275" s="60"/>
      <c r="AC275" s="60"/>
      <c r="AD275" s="60"/>
      <c r="AE275" s="60"/>
      <c r="AF275" s="60"/>
      <c r="AG275" s="60"/>
      <c r="AH275" s="60"/>
      <c r="AI275" s="60"/>
      <c r="AJ275" s="60"/>
      <c r="AK275" s="60"/>
      <c r="AL275" s="60"/>
      <c r="AM275" s="60"/>
      <c r="AN275" s="60"/>
      <c r="AO275" s="60"/>
      <c r="AP275" s="60"/>
      <c r="AQ275" s="60"/>
      <c r="AR275" s="60"/>
      <c r="AS275" s="73"/>
      <c r="AT275" s="60"/>
      <c r="AU275" s="60"/>
      <c r="AV275" s="60"/>
      <c r="AW275" s="60"/>
      <c r="AX275" s="60"/>
      <c r="AY275" s="60"/>
      <c r="AZ275" s="60"/>
      <c r="BA275" s="60"/>
      <c r="BB275" s="60"/>
      <c r="BC275" s="60"/>
      <c r="BD275" s="60"/>
    </row>
    <row r="276" spans="8:56" s="35" customFormat="1" ht="12" customHeight="1" x14ac:dyDescent="0.25">
      <c r="H276" s="36"/>
      <c r="I276" s="36"/>
      <c r="J276" s="36"/>
      <c r="K276" s="36"/>
      <c r="L276" s="36"/>
      <c r="M276" s="36"/>
      <c r="N276" s="36"/>
      <c r="O276" s="36"/>
      <c r="P276" s="36"/>
      <c r="Q276" s="36"/>
      <c r="AA276" s="60"/>
      <c r="AB276" s="60"/>
      <c r="AC276" s="60"/>
      <c r="AD276" s="60"/>
      <c r="AE276" s="60"/>
      <c r="AF276" s="60"/>
      <c r="AG276" s="60"/>
      <c r="AH276" s="60"/>
      <c r="AI276" s="60"/>
      <c r="AJ276" s="60"/>
      <c r="AK276" s="60"/>
      <c r="AL276" s="60"/>
      <c r="AM276" s="60"/>
      <c r="AN276" s="60"/>
      <c r="AO276" s="60"/>
      <c r="AP276" s="60"/>
      <c r="AQ276" s="60"/>
      <c r="AR276" s="60"/>
      <c r="AS276" s="73"/>
      <c r="AT276" s="60"/>
      <c r="AU276" s="60"/>
      <c r="AV276" s="60"/>
      <c r="AW276" s="60"/>
      <c r="AX276" s="60"/>
      <c r="AY276" s="60"/>
      <c r="AZ276" s="60"/>
      <c r="BA276" s="60"/>
      <c r="BB276" s="60"/>
      <c r="BC276" s="60"/>
      <c r="BD276" s="60"/>
    </row>
    <row r="277" spans="8:56" s="35" customFormat="1" ht="12" customHeight="1" x14ac:dyDescent="0.25">
      <c r="H277" s="36"/>
      <c r="I277" s="36"/>
      <c r="J277" s="36"/>
      <c r="K277" s="36"/>
      <c r="L277" s="36"/>
      <c r="M277" s="36"/>
      <c r="N277" s="36"/>
      <c r="O277" s="36"/>
      <c r="P277" s="36"/>
      <c r="Q277" s="36"/>
      <c r="AA277" s="60"/>
      <c r="AB277" s="60"/>
      <c r="AC277" s="60"/>
      <c r="AD277" s="60"/>
      <c r="AE277" s="60"/>
      <c r="AF277" s="60"/>
      <c r="AG277" s="60"/>
      <c r="AH277" s="60"/>
      <c r="AI277" s="60"/>
      <c r="AJ277" s="60"/>
      <c r="AK277" s="60"/>
      <c r="AL277" s="60"/>
      <c r="AM277" s="60"/>
      <c r="AN277" s="60"/>
      <c r="AO277" s="60"/>
      <c r="AP277" s="60"/>
      <c r="AQ277" s="60"/>
      <c r="AR277" s="60"/>
      <c r="AS277" s="73"/>
      <c r="AT277" s="60"/>
      <c r="AU277" s="60"/>
      <c r="AV277" s="60"/>
      <c r="AW277" s="60"/>
      <c r="AX277" s="60"/>
      <c r="AY277" s="60"/>
      <c r="AZ277" s="60"/>
      <c r="BA277" s="60"/>
      <c r="BB277" s="60"/>
      <c r="BC277" s="60"/>
      <c r="BD277" s="60"/>
    </row>
    <row r="278" spans="8:56" s="35" customFormat="1" ht="12" customHeight="1" x14ac:dyDescent="0.25">
      <c r="H278" s="36"/>
      <c r="I278" s="36"/>
      <c r="J278" s="36"/>
      <c r="K278" s="36"/>
      <c r="L278" s="36"/>
      <c r="M278" s="36"/>
      <c r="N278" s="36"/>
      <c r="O278" s="36"/>
      <c r="P278" s="36"/>
      <c r="Q278" s="36"/>
      <c r="AA278" s="60"/>
      <c r="AB278" s="60"/>
      <c r="AC278" s="60"/>
      <c r="AD278" s="60"/>
      <c r="AE278" s="60"/>
      <c r="AF278" s="60"/>
      <c r="AG278" s="60"/>
      <c r="AH278" s="60"/>
      <c r="AI278" s="60"/>
      <c r="AJ278" s="60"/>
      <c r="AK278" s="60"/>
      <c r="AL278" s="60"/>
      <c r="AM278" s="60"/>
      <c r="AN278" s="60"/>
      <c r="AO278" s="60"/>
      <c r="AP278" s="60"/>
      <c r="AQ278" s="60"/>
      <c r="AR278" s="60"/>
      <c r="AS278" s="73"/>
      <c r="AT278" s="60"/>
      <c r="AU278" s="60"/>
      <c r="AV278" s="60"/>
      <c r="AW278" s="60"/>
      <c r="AX278" s="60"/>
      <c r="AY278" s="60"/>
      <c r="AZ278" s="60"/>
      <c r="BA278" s="60"/>
      <c r="BB278" s="60"/>
      <c r="BC278" s="60"/>
      <c r="BD278" s="60"/>
    </row>
    <row r="279" spans="8:56" s="35" customFormat="1" ht="12" customHeight="1" x14ac:dyDescent="0.25">
      <c r="H279" s="36"/>
      <c r="I279" s="36"/>
      <c r="J279" s="36"/>
      <c r="K279" s="36"/>
      <c r="L279" s="36"/>
      <c r="M279" s="36"/>
      <c r="N279" s="36"/>
      <c r="O279" s="36"/>
      <c r="P279" s="36"/>
      <c r="Q279" s="36"/>
      <c r="AA279" s="60"/>
      <c r="AB279" s="60"/>
      <c r="AC279" s="60"/>
      <c r="AD279" s="60"/>
      <c r="AE279" s="60"/>
      <c r="AF279" s="60"/>
      <c r="AG279" s="60"/>
      <c r="AH279" s="60"/>
      <c r="AI279" s="60"/>
      <c r="AJ279" s="60"/>
      <c r="AK279" s="60"/>
      <c r="AL279" s="60"/>
      <c r="AM279" s="60"/>
      <c r="AN279" s="60"/>
      <c r="AO279" s="60"/>
      <c r="AP279" s="60"/>
      <c r="AQ279" s="60"/>
      <c r="AR279" s="60"/>
      <c r="AS279" s="73"/>
      <c r="AT279" s="60"/>
      <c r="AU279" s="60"/>
      <c r="AV279" s="60"/>
      <c r="AW279" s="60"/>
      <c r="AX279" s="60"/>
      <c r="AY279" s="60"/>
      <c r="AZ279" s="60"/>
      <c r="BA279" s="60"/>
      <c r="BB279" s="60"/>
      <c r="BC279" s="60"/>
      <c r="BD279" s="60"/>
    </row>
    <row r="280" spans="8:56" s="35" customFormat="1" ht="12" customHeight="1" x14ac:dyDescent="0.25">
      <c r="H280" s="36"/>
      <c r="I280" s="36"/>
      <c r="J280" s="36"/>
      <c r="K280" s="36"/>
      <c r="L280" s="36"/>
      <c r="M280" s="36"/>
      <c r="N280" s="36"/>
      <c r="O280" s="36"/>
      <c r="P280" s="36"/>
      <c r="Q280" s="36"/>
      <c r="AA280" s="60"/>
      <c r="AB280" s="60"/>
      <c r="AC280" s="60"/>
      <c r="AD280" s="60"/>
      <c r="AE280" s="60"/>
      <c r="AF280" s="60"/>
      <c r="AG280" s="60"/>
      <c r="AH280" s="60"/>
      <c r="AI280" s="60"/>
      <c r="AJ280" s="60"/>
      <c r="AK280" s="60"/>
      <c r="AL280" s="60"/>
      <c r="AM280" s="60"/>
      <c r="AN280" s="60"/>
      <c r="AO280" s="60"/>
      <c r="AP280" s="60"/>
      <c r="AQ280" s="60"/>
      <c r="AR280" s="60"/>
      <c r="AS280" s="73"/>
      <c r="AT280" s="60"/>
      <c r="AU280" s="60"/>
      <c r="AV280" s="60"/>
      <c r="AW280" s="60"/>
      <c r="AX280" s="60"/>
      <c r="AY280" s="60"/>
      <c r="AZ280" s="60"/>
      <c r="BA280" s="60"/>
      <c r="BB280" s="60"/>
      <c r="BC280" s="60"/>
      <c r="BD280" s="60"/>
    </row>
    <row r="281" spans="8:56" s="35" customFormat="1" ht="12" customHeight="1" x14ac:dyDescent="0.25">
      <c r="H281" s="36"/>
      <c r="I281" s="36"/>
      <c r="J281" s="36"/>
      <c r="K281" s="36"/>
      <c r="L281" s="36"/>
      <c r="M281" s="36"/>
      <c r="N281" s="36"/>
      <c r="O281" s="36"/>
      <c r="P281" s="36"/>
      <c r="Q281" s="36"/>
      <c r="AA281" s="60"/>
      <c r="AB281" s="60"/>
      <c r="AC281" s="60"/>
      <c r="AD281" s="60"/>
      <c r="AE281" s="60"/>
      <c r="AF281" s="60"/>
      <c r="AG281" s="60"/>
      <c r="AH281" s="60"/>
      <c r="AI281" s="60"/>
      <c r="AJ281" s="60"/>
      <c r="AK281" s="60"/>
      <c r="AL281" s="60"/>
      <c r="AM281" s="60"/>
      <c r="AN281" s="60"/>
      <c r="AO281" s="60"/>
      <c r="AP281" s="60"/>
      <c r="AQ281" s="60"/>
      <c r="AR281" s="60"/>
      <c r="AS281" s="73"/>
      <c r="AT281" s="60"/>
      <c r="AU281" s="60"/>
      <c r="AV281" s="60"/>
      <c r="AW281" s="60"/>
      <c r="AX281" s="60"/>
      <c r="AY281" s="60"/>
      <c r="AZ281" s="60"/>
      <c r="BA281" s="60"/>
      <c r="BB281" s="60"/>
      <c r="BC281" s="60"/>
      <c r="BD281" s="60"/>
    </row>
    <row r="282" spans="8:56" s="35" customFormat="1" ht="12" customHeight="1" x14ac:dyDescent="0.25">
      <c r="H282" s="36"/>
      <c r="I282" s="36"/>
      <c r="J282" s="36"/>
      <c r="K282" s="36"/>
      <c r="L282" s="36"/>
      <c r="M282" s="36"/>
      <c r="N282" s="36"/>
      <c r="O282" s="36"/>
      <c r="P282" s="36"/>
      <c r="Q282" s="36"/>
      <c r="AA282" s="60"/>
      <c r="AB282" s="60"/>
      <c r="AC282" s="60"/>
      <c r="AD282" s="60"/>
      <c r="AE282" s="60"/>
      <c r="AF282" s="60"/>
      <c r="AG282" s="60"/>
      <c r="AH282" s="60"/>
      <c r="AI282" s="60"/>
      <c r="AJ282" s="60"/>
      <c r="AK282" s="60"/>
      <c r="AL282" s="60"/>
      <c r="AM282" s="60"/>
      <c r="AN282" s="60"/>
      <c r="AO282" s="60"/>
      <c r="AP282" s="60"/>
      <c r="AQ282" s="60"/>
      <c r="AR282" s="60"/>
      <c r="AS282" s="73"/>
      <c r="AT282" s="60"/>
      <c r="AU282" s="60"/>
      <c r="AV282" s="60"/>
      <c r="AW282" s="60"/>
      <c r="AX282" s="60"/>
      <c r="AY282" s="60"/>
      <c r="AZ282" s="60"/>
      <c r="BA282" s="60"/>
      <c r="BB282" s="60"/>
      <c r="BC282" s="60"/>
      <c r="BD282" s="60"/>
    </row>
    <row r="283" spans="8:56" s="35" customFormat="1" ht="12" customHeight="1" x14ac:dyDescent="0.25">
      <c r="H283" s="36"/>
      <c r="I283" s="36"/>
      <c r="J283" s="36"/>
      <c r="K283" s="36"/>
      <c r="L283" s="36"/>
      <c r="M283" s="36"/>
      <c r="N283" s="36"/>
      <c r="O283" s="36"/>
      <c r="P283" s="36"/>
      <c r="Q283" s="36"/>
      <c r="AA283" s="60"/>
      <c r="AB283" s="60"/>
      <c r="AC283" s="60"/>
      <c r="AD283" s="60"/>
      <c r="AE283" s="60"/>
      <c r="AF283" s="60"/>
      <c r="AG283" s="60"/>
      <c r="AH283" s="60"/>
      <c r="AI283" s="60"/>
      <c r="AJ283" s="60"/>
      <c r="AK283" s="60"/>
      <c r="AL283" s="60"/>
      <c r="AM283" s="60"/>
      <c r="AN283" s="60"/>
      <c r="AO283" s="60"/>
      <c r="AP283" s="60"/>
      <c r="AQ283" s="60"/>
      <c r="AR283" s="60"/>
      <c r="AS283" s="73"/>
      <c r="AT283" s="60"/>
      <c r="AU283" s="60"/>
      <c r="AV283" s="60"/>
      <c r="AW283" s="60"/>
      <c r="AX283" s="60"/>
      <c r="AY283" s="60"/>
      <c r="AZ283" s="60"/>
      <c r="BA283" s="60"/>
      <c r="BB283" s="60"/>
      <c r="BC283" s="60"/>
      <c r="BD283" s="60"/>
    </row>
    <row r="284" spans="8:56" s="35" customFormat="1" ht="12" customHeight="1" x14ac:dyDescent="0.25">
      <c r="H284" s="36"/>
      <c r="I284" s="36"/>
      <c r="J284" s="36"/>
      <c r="K284" s="36"/>
      <c r="L284" s="36"/>
      <c r="M284" s="36"/>
      <c r="N284" s="36"/>
      <c r="O284" s="36"/>
      <c r="P284" s="36"/>
      <c r="Q284" s="36"/>
      <c r="AA284" s="60"/>
      <c r="AB284" s="60"/>
      <c r="AC284" s="60"/>
      <c r="AD284" s="60"/>
      <c r="AE284" s="60"/>
      <c r="AF284" s="60"/>
      <c r="AG284" s="60"/>
      <c r="AH284" s="60"/>
      <c r="AI284" s="60"/>
      <c r="AJ284" s="60"/>
      <c r="AK284" s="60"/>
      <c r="AL284" s="60"/>
      <c r="AM284" s="60"/>
      <c r="AN284" s="60"/>
      <c r="AO284" s="60"/>
      <c r="AP284" s="60"/>
      <c r="AQ284" s="60"/>
      <c r="AR284" s="60"/>
      <c r="AS284" s="73"/>
      <c r="AT284" s="60"/>
      <c r="AU284" s="60"/>
      <c r="AV284" s="60"/>
      <c r="AW284" s="60"/>
      <c r="AX284" s="60"/>
      <c r="AY284" s="60"/>
      <c r="AZ284" s="60"/>
      <c r="BA284" s="60"/>
      <c r="BB284" s="60"/>
      <c r="BC284" s="60"/>
      <c r="BD284" s="60"/>
    </row>
    <row r="285" spans="8:56" s="35" customFormat="1" ht="12" customHeight="1" x14ac:dyDescent="0.25">
      <c r="H285" s="36"/>
      <c r="I285" s="36"/>
      <c r="J285" s="36"/>
      <c r="K285" s="36"/>
      <c r="L285" s="36"/>
      <c r="M285" s="36"/>
      <c r="N285" s="36"/>
      <c r="O285" s="36"/>
      <c r="P285" s="36"/>
      <c r="Q285" s="36"/>
      <c r="AA285" s="60"/>
      <c r="AB285" s="60"/>
      <c r="AC285" s="60"/>
      <c r="AD285" s="60"/>
      <c r="AE285" s="60"/>
      <c r="AF285" s="60"/>
      <c r="AG285" s="60"/>
      <c r="AH285" s="60"/>
      <c r="AI285" s="60"/>
      <c r="AJ285" s="60"/>
      <c r="AK285" s="60"/>
      <c r="AL285" s="60"/>
      <c r="AM285" s="60"/>
      <c r="AN285" s="60"/>
      <c r="AO285" s="60"/>
      <c r="AP285" s="60"/>
      <c r="AQ285" s="60"/>
      <c r="AR285" s="60"/>
      <c r="AS285" s="73"/>
      <c r="AT285" s="60"/>
      <c r="AU285" s="60"/>
      <c r="AV285" s="60"/>
      <c r="AW285" s="60"/>
      <c r="AX285" s="60"/>
      <c r="AY285" s="60"/>
      <c r="AZ285" s="60"/>
      <c r="BA285" s="60"/>
      <c r="BB285" s="60"/>
      <c r="BC285" s="60"/>
      <c r="BD285" s="60"/>
    </row>
    <row r="286" spans="8:56" s="35" customFormat="1" ht="12" customHeight="1" x14ac:dyDescent="0.25">
      <c r="H286" s="36"/>
      <c r="I286" s="36"/>
      <c r="J286" s="36"/>
      <c r="K286" s="36"/>
      <c r="L286" s="36"/>
      <c r="M286" s="36"/>
      <c r="N286" s="36"/>
      <c r="O286" s="36"/>
      <c r="P286" s="36"/>
      <c r="Q286" s="36"/>
      <c r="AA286" s="60"/>
      <c r="AB286" s="60"/>
      <c r="AC286" s="60"/>
      <c r="AD286" s="60"/>
      <c r="AE286" s="60"/>
      <c r="AF286" s="60"/>
      <c r="AG286" s="60"/>
      <c r="AH286" s="60"/>
      <c r="AI286" s="60"/>
      <c r="AJ286" s="60"/>
      <c r="AK286" s="60"/>
      <c r="AL286" s="60"/>
      <c r="AM286" s="60"/>
      <c r="AN286" s="60"/>
      <c r="AO286" s="60"/>
      <c r="AP286" s="60"/>
      <c r="AQ286" s="60"/>
      <c r="AR286" s="60"/>
      <c r="AS286" s="73"/>
      <c r="AT286" s="60"/>
      <c r="AU286" s="60"/>
      <c r="AV286" s="60"/>
      <c r="AW286" s="60"/>
      <c r="AX286" s="60"/>
      <c r="AY286" s="60"/>
      <c r="AZ286" s="60"/>
      <c r="BA286" s="60"/>
      <c r="BB286" s="60"/>
      <c r="BC286" s="60"/>
      <c r="BD286" s="60"/>
    </row>
    <row r="287" spans="8:56" s="35" customFormat="1" ht="12" customHeight="1" x14ac:dyDescent="0.25">
      <c r="H287" s="36"/>
      <c r="I287" s="36"/>
      <c r="J287" s="36"/>
      <c r="K287" s="36"/>
      <c r="L287" s="36"/>
      <c r="M287" s="36"/>
      <c r="N287" s="36"/>
      <c r="O287" s="36"/>
      <c r="P287" s="36"/>
      <c r="Q287" s="36"/>
      <c r="AA287" s="60"/>
      <c r="AB287" s="60"/>
      <c r="AC287" s="60"/>
      <c r="AD287" s="60"/>
      <c r="AE287" s="60"/>
      <c r="AF287" s="60"/>
      <c r="AG287" s="60"/>
      <c r="AH287" s="60"/>
      <c r="AI287" s="60"/>
      <c r="AJ287" s="60"/>
      <c r="AK287" s="60"/>
      <c r="AL287" s="60"/>
      <c r="AM287" s="60"/>
      <c r="AN287" s="60"/>
      <c r="AO287" s="60"/>
      <c r="AP287" s="60"/>
      <c r="AQ287" s="60"/>
      <c r="AR287" s="60"/>
      <c r="AS287" s="73"/>
      <c r="AT287" s="60"/>
      <c r="AU287" s="60"/>
      <c r="AV287" s="60"/>
      <c r="AW287" s="60"/>
      <c r="AX287" s="60"/>
      <c r="AY287" s="60"/>
      <c r="AZ287" s="60"/>
      <c r="BA287" s="60"/>
      <c r="BB287" s="60"/>
      <c r="BC287" s="60"/>
      <c r="BD287" s="60"/>
    </row>
    <row r="288" spans="8:56" s="35" customFormat="1" ht="12" customHeight="1" x14ac:dyDescent="0.25">
      <c r="H288" s="36"/>
      <c r="I288" s="36"/>
      <c r="J288" s="36"/>
      <c r="K288" s="36"/>
      <c r="L288" s="36"/>
      <c r="M288" s="36"/>
      <c r="N288" s="36"/>
      <c r="O288" s="36"/>
      <c r="P288" s="36"/>
      <c r="Q288" s="36"/>
      <c r="AA288" s="60"/>
      <c r="AB288" s="60"/>
      <c r="AC288" s="60"/>
      <c r="AD288" s="60"/>
      <c r="AE288" s="60"/>
      <c r="AF288" s="60"/>
      <c r="AG288" s="60"/>
      <c r="AH288" s="60"/>
      <c r="AI288" s="60"/>
      <c r="AJ288" s="60"/>
      <c r="AK288" s="60"/>
      <c r="AL288" s="60"/>
      <c r="AM288" s="60"/>
      <c r="AN288" s="60"/>
      <c r="AO288" s="60"/>
      <c r="AP288" s="60"/>
      <c r="AQ288" s="60"/>
      <c r="AR288" s="60"/>
      <c r="AS288" s="73"/>
      <c r="AT288" s="60"/>
      <c r="AU288" s="60"/>
      <c r="AV288" s="60"/>
      <c r="AW288" s="60"/>
      <c r="AX288" s="60"/>
      <c r="AY288" s="60"/>
      <c r="AZ288" s="60"/>
      <c r="BA288" s="60"/>
      <c r="BB288" s="60"/>
      <c r="BC288" s="60"/>
      <c r="BD288" s="60"/>
    </row>
    <row r="289" spans="8:56" s="35" customFormat="1" ht="12" customHeight="1" x14ac:dyDescent="0.25">
      <c r="H289" s="36"/>
      <c r="I289" s="36"/>
      <c r="J289" s="36"/>
      <c r="K289" s="36"/>
      <c r="L289" s="36"/>
      <c r="M289" s="36"/>
      <c r="N289" s="36"/>
      <c r="O289" s="36"/>
      <c r="P289" s="36"/>
      <c r="Q289" s="36"/>
      <c r="AA289" s="60"/>
      <c r="AB289" s="60"/>
      <c r="AC289" s="60"/>
      <c r="AD289" s="60"/>
      <c r="AE289" s="60"/>
      <c r="AF289" s="60"/>
      <c r="AG289" s="60"/>
      <c r="AH289" s="60"/>
      <c r="AI289" s="60"/>
      <c r="AJ289" s="60"/>
      <c r="AK289" s="60"/>
      <c r="AL289" s="60"/>
      <c r="AM289" s="60"/>
      <c r="AN289" s="60"/>
      <c r="AO289" s="60"/>
      <c r="AP289" s="60"/>
      <c r="AQ289" s="60"/>
      <c r="AR289" s="60"/>
      <c r="AS289" s="73"/>
      <c r="AT289" s="60"/>
      <c r="AU289" s="60"/>
      <c r="AV289" s="60"/>
      <c r="AW289" s="60"/>
      <c r="AX289" s="60"/>
      <c r="AY289" s="60"/>
      <c r="AZ289" s="60"/>
      <c r="BA289" s="60"/>
      <c r="BB289" s="60"/>
      <c r="BC289" s="60"/>
      <c r="BD289" s="60"/>
    </row>
    <row r="290" spans="8:56" s="35" customFormat="1" ht="12" customHeight="1" x14ac:dyDescent="0.25">
      <c r="H290" s="36"/>
      <c r="I290" s="36"/>
      <c r="J290" s="36"/>
      <c r="K290" s="36"/>
      <c r="L290" s="36"/>
      <c r="M290" s="36"/>
      <c r="N290" s="36"/>
      <c r="O290" s="36"/>
      <c r="P290" s="36"/>
      <c r="Q290" s="36"/>
      <c r="AA290" s="60"/>
      <c r="AB290" s="60"/>
      <c r="AC290" s="60"/>
      <c r="AD290" s="60"/>
      <c r="AE290" s="60"/>
      <c r="AF290" s="60"/>
      <c r="AG290" s="60"/>
      <c r="AH290" s="60"/>
      <c r="AI290" s="60"/>
      <c r="AJ290" s="60"/>
      <c r="AK290" s="60"/>
      <c r="AL290" s="60"/>
      <c r="AM290" s="60"/>
      <c r="AN290" s="60"/>
      <c r="AO290" s="60"/>
      <c r="AP290" s="60"/>
      <c r="AQ290" s="60"/>
      <c r="AR290" s="60"/>
      <c r="AS290" s="73"/>
      <c r="AT290" s="60"/>
      <c r="AU290" s="60"/>
      <c r="AV290" s="60"/>
      <c r="AW290" s="60"/>
      <c r="AX290" s="60"/>
      <c r="AY290" s="60"/>
      <c r="AZ290" s="60"/>
      <c r="BA290" s="60"/>
      <c r="BB290" s="60"/>
      <c r="BC290" s="60"/>
      <c r="BD290" s="60"/>
    </row>
    <row r="291" spans="8:56" s="35" customFormat="1" ht="12" customHeight="1" x14ac:dyDescent="0.25">
      <c r="H291" s="36"/>
      <c r="I291" s="36"/>
      <c r="J291" s="36"/>
      <c r="K291" s="36"/>
      <c r="L291" s="36"/>
      <c r="M291" s="36"/>
      <c r="N291" s="36"/>
      <c r="O291" s="36"/>
      <c r="P291" s="36"/>
      <c r="Q291" s="36"/>
      <c r="AA291" s="60"/>
      <c r="AB291" s="60"/>
      <c r="AC291" s="60"/>
      <c r="AD291" s="60"/>
      <c r="AE291" s="60"/>
      <c r="AF291" s="60"/>
      <c r="AG291" s="60"/>
      <c r="AH291" s="60"/>
      <c r="AI291" s="60"/>
      <c r="AJ291" s="60"/>
      <c r="AK291" s="60"/>
      <c r="AL291" s="60"/>
      <c r="AM291" s="60"/>
      <c r="AN291" s="60"/>
      <c r="AO291" s="60"/>
      <c r="AP291" s="60"/>
      <c r="AQ291" s="60"/>
      <c r="AR291" s="60"/>
      <c r="AS291" s="73"/>
      <c r="AT291" s="60"/>
      <c r="AU291" s="60"/>
      <c r="AV291" s="60"/>
      <c r="AW291" s="60"/>
      <c r="AX291" s="60"/>
      <c r="AY291" s="60"/>
      <c r="AZ291" s="60"/>
      <c r="BA291" s="60"/>
      <c r="BB291" s="60"/>
      <c r="BC291" s="60"/>
      <c r="BD291" s="60"/>
    </row>
    <row r="292" spans="8:56" s="35" customFormat="1" ht="12" customHeight="1" x14ac:dyDescent="0.25">
      <c r="H292" s="36"/>
      <c r="I292" s="36"/>
      <c r="J292" s="36"/>
      <c r="K292" s="36"/>
      <c r="L292" s="36"/>
      <c r="M292" s="36"/>
      <c r="N292" s="36"/>
      <c r="O292" s="36"/>
      <c r="P292" s="36"/>
      <c r="Q292" s="36"/>
      <c r="AA292" s="60"/>
      <c r="AB292" s="60"/>
      <c r="AC292" s="60"/>
      <c r="AD292" s="60"/>
      <c r="AE292" s="60"/>
      <c r="AF292" s="60"/>
      <c r="AG292" s="60"/>
      <c r="AH292" s="60"/>
      <c r="AI292" s="60"/>
      <c r="AJ292" s="60"/>
      <c r="AK292" s="60"/>
      <c r="AL292" s="60"/>
      <c r="AM292" s="60"/>
      <c r="AN292" s="60"/>
      <c r="AO292" s="60"/>
      <c r="AP292" s="60"/>
      <c r="AQ292" s="60"/>
      <c r="AR292" s="60"/>
      <c r="AS292" s="73"/>
      <c r="AT292" s="60"/>
      <c r="AU292" s="60"/>
      <c r="AV292" s="60"/>
      <c r="AW292" s="60"/>
      <c r="AX292" s="60"/>
      <c r="AY292" s="60"/>
      <c r="AZ292" s="60"/>
      <c r="BA292" s="60"/>
      <c r="BB292" s="60"/>
      <c r="BC292" s="60"/>
      <c r="BD292" s="60"/>
    </row>
    <row r="293" spans="8:56" s="35" customFormat="1" ht="12" customHeight="1" x14ac:dyDescent="0.25">
      <c r="H293" s="36"/>
      <c r="I293" s="36"/>
      <c r="J293" s="36"/>
      <c r="K293" s="36"/>
      <c r="L293" s="36"/>
      <c r="M293" s="36"/>
      <c r="N293" s="36"/>
      <c r="O293" s="36"/>
      <c r="P293" s="36"/>
      <c r="Q293" s="36"/>
      <c r="AA293" s="60"/>
      <c r="AB293" s="60"/>
      <c r="AC293" s="60"/>
      <c r="AD293" s="60"/>
      <c r="AE293" s="60"/>
      <c r="AF293" s="60"/>
      <c r="AG293" s="60"/>
      <c r="AH293" s="60"/>
      <c r="AI293" s="60"/>
      <c r="AJ293" s="60"/>
      <c r="AK293" s="60"/>
      <c r="AL293" s="60"/>
      <c r="AM293" s="60"/>
      <c r="AN293" s="60"/>
      <c r="AO293" s="60"/>
      <c r="AP293" s="60"/>
      <c r="AQ293" s="60"/>
      <c r="AR293" s="60"/>
      <c r="AS293" s="73"/>
      <c r="AT293" s="60"/>
      <c r="AU293" s="60"/>
      <c r="AV293" s="60"/>
      <c r="AW293" s="60"/>
      <c r="AX293" s="60"/>
      <c r="AY293" s="60"/>
      <c r="AZ293" s="60"/>
      <c r="BA293" s="60"/>
      <c r="BB293" s="60"/>
      <c r="BC293" s="60"/>
      <c r="BD293" s="60"/>
    </row>
    <row r="294" spans="8:56" s="35" customFormat="1" ht="12" customHeight="1" x14ac:dyDescent="0.25">
      <c r="H294" s="36"/>
      <c r="I294" s="36"/>
      <c r="J294" s="36"/>
      <c r="K294" s="36"/>
      <c r="L294" s="36"/>
      <c r="M294" s="36"/>
      <c r="N294" s="36"/>
      <c r="O294" s="36"/>
      <c r="P294" s="36"/>
      <c r="Q294" s="36"/>
      <c r="AA294" s="60"/>
      <c r="AB294" s="60"/>
      <c r="AC294" s="60"/>
      <c r="AD294" s="60"/>
      <c r="AE294" s="60"/>
      <c r="AF294" s="60"/>
      <c r="AG294" s="60"/>
      <c r="AH294" s="60"/>
      <c r="AI294" s="60"/>
      <c r="AJ294" s="60"/>
      <c r="AK294" s="60"/>
      <c r="AL294" s="60"/>
      <c r="AM294" s="60"/>
      <c r="AN294" s="60"/>
      <c r="AO294" s="60"/>
      <c r="AP294" s="60"/>
      <c r="AQ294" s="60"/>
      <c r="AR294" s="60"/>
      <c r="AS294" s="73"/>
      <c r="AT294" s="60"/>
      <c r="AU294" s="60"/>
      <c r="AV294" s="60"/>
      <c r="AW294" s="60"/>
      <c r="AX294" s="60"/>
      <c r="AY294" s="60"/>
      <c r="AZ294" s="60"/>
      <c r="BA294" s="60"/>
      <c r="BB294" s="60"/>
      <c r="BC294" s="60"/>
      <c r="BD294" s="60"/>
    </row>
    <row r="295" spans="8:56" s="35" customFormat="1" ht="12" customHeight="1" x14ac:dyDescent="0.25">
      <c r="H295" s="36"/>
      <c r="I295" s="36"/>
      <c r="J295" s="36"/>
      <c r="K295" s="36"/>
      <c r="L295" s="36"/>
      <c r="M295" s="36"/>
      <c r="N295" s="36"/>
      <c r="O295" s="36"/>
      <c r="P295" s="36"/>
      <c r="Q295" s="36"/>
      <c r="AA295" s="60"/>
      <c r="AB295" s="60"/>
      <c r="AC295" s="60"/>
      <c r="AD295" s="60"/>
      <c r="AE295" s="60"/>
      <c r="AF295" s="60"/>
      <c r="AG295" s="60"/>
      <c r="AH295" s="60"/>
      <c r="AI295" s="60"/>
      <c r="AJ295" s="60"/>
      <c r="AK295" s="60"/>
      <c r="AL295" s="60"/>
      <c r="AM295" s="60"/>
      <c r="AN295" s="60"/>
      <c r="AO295" s="60"/>
      <c r="AP295" s="60"/>
      <c r="AQ295" s="60"/>
      <c r="AR295" s="60"/>
      <c r="AS295" s="73"/>
      <c r="AT295" s="60"/>
      <c r="AU295" s="60"/>
      <c r="AV295" s="60"/>
      <c r="AW295" s="60"/>
      <c r="AX295" s="60"/>
      <c r="AY295" s="60"/>
      <c r="AZ295" s="60"/>
      <c r="BA295" s="60"/>
      <c r="BB295" s="60"/>
      <c r="BC295" s="60"/>
      <c r="BD295" s="60"/>
    </row>
    <row r="296" spans="8:56" s="35" customFormat="1" ht="12" customHeight="1" x14ac:dyDescent="0.25">
      <c r="H296" s="36"/>
      <c r="I296" s="36"/>
      <c r="J296" s="36"/>
      <c r="K296" s="36"/>
      <c r="L296" s="36"/>
      <c r="M296" s="36"/>
      <c r="N296" s="36"/>
      <c r="O296" s="36"/>
      <c r="P296" s="36"/>
      <c r="Q296" s="36"/>
      <c r="AA296" s="60"/>
      <c r="AB296" s="60"/>
      <c r="AC296" s="60"/>
      <c r="AD296" s="60"/>
      <c r="AE296" s="60"/>
      <c r="AF296" s="60"/>
      <c r="AG296" s="60"/>
      <c r="AH296" s="60"/>
      <c r="AI296" s="60"/>
      <c r="AJ296" s="60"/>
      <c r="AK296" s="60"/>
      <c r="AL296" s="60"/>
      <c r="AM296" s="60"/>
      <c r="AN296" s="60"/>
      <c r="AO296" s="60"/>
      <c r="AP296" s="60"/>
      <c r="AQ296" s="60"/>
      <c r="AR296" s="60"/>
      <c r="AS296" s="73"/>
      <c r="AT296" s="60"/>
      <c r="AU296" s="60"/>
      <c r="AV296" s="60"/>
      <c r="AW296" s="60"/>
      <c r="AX296" s="60"/>
      <c r="AY296" s="60"/>
      <c r="AZ296" s="60"/>
      <c r="BA296" s="60"/>
      <c r="BB296" s="60"/>
      <c r="BC296" s="60"/>
      <c r="BD296" s="60"/>
    </row>
    <row r="297" spans="8:56" s="35" customFormat="1" ht="12" customHeight="1" x14ac:dyDescent="0.25">
      <c r="H297" s="36"/>
      <c r="I297" s="36"/>
      <c r="J297" s="36"/>
      <c r="K297" s="36"/>
      <c r="L297" s="36"/>
      <c r="M297" s="36"/>
      <c r="N297" s="36"/>
      <c r="O297" s="36"/>
      <c r="P297" s="36"/>
      <c r="Q297" s="36"/>
      <c r="AA297" s="60"/>
      <c r="AB297" s="60"/>
      <c r="AC297" s="60"/>
      <c r="AD297" s="60"/>
      <c r="AE297" s="60"/>
      <c r="AF297" s="60"/>
      <c r="AG297" s="60"/>
      <c r="AH297" s="60"/>
      <c r="AI297" s="60"/>
      <c r="AJ297" s="60"/>
      <c r="AK297" s="60"/>
      <c r="AL297" s="60"/>
      <c r="AM297" s="60"/>
      <c r="AN297" s="60"/>
      <c r="AO297" s="60"/>
      <c r="AP297" s="60"/>
      <c r="AQ297" s="60"/>
      <c r="AR297" s="60"/>
      <c r="AS297" s="73"/>
      <c r="AT297" s="60"/>
      <c r="AU297" s="60"/>
      <c r="AV297" s="60"/>
      <c r="AW297" s="60"/>
      <c r="AX297" s="60"/>
      <c r="AY297" s="60"/>
      <c r="AZ297" s="60"/>
      <c r="BA297" s="60"/>
      <c r="BB297" s="60"/>
      <c r="BC297" s="60"/>
      <c r="BD297" s="60"/>
    </row>
    <row r="298" spans="8:56" s="35" customFormat="1" ht="12" customHeight="1" x14ac:dyDescent="0.25">
      <c r="H298" s="36"/>
      <c r="I298" s="36"/>
      <c r="J298" s="36"/>
      <c r="K298" s="36"/>
      <c r="L298" s="36"/>
      <c r="M298" s="36"/>
      <c r="N298" s="36"/>
      <c r="O298" s="36"/>
      <c r="P298" s="36"/>
      <c r="Q298" s="36"/>
      <c r="AA298" s="60"/>
      <c r="AB298" s="60"/>
      <c r="AC298" s="60"/>
      <c r="AD298" s="60"/>
      <c r="AE298" s="60"/>
      <c r="AF298" s="60"/>
      <c r="AG298" s="60"/>
      <c r="AH298" s="60"/>
      <c r="AI298" s="60"/>
      <c r="AJ298" s="60"/>
      <c r="AK298" s="60"/>
      <c r="AL298" s="60"/>
      <c r="AM298" s="60"/>
      <c r="AN298" s="60"/>
      <c r="AO298" s="60"/>
      <c r="AP298" s="60"/>
      <c r="AQ298" s="60"/>
      <c r="AR298" s="60"/>
      <c r="AS298" s="73"/>
      <c r="AT298" s="60"/>
      <c r="AU298" s="60"/>
      <c r="AV298" s="60"/>
      <c r="AW298" s="60"/>
      <c r="AX298" s="60"/>
      <c r="AY298" s="60"/>
      <c r="AZ298" s="60"/>
      <c r="BA298" s="60"/>
      <c r="BB298" s="60"/>
      <c r="BC298" s="60"/>
      <c r="BD298" s="60"/>
    </row>
    <row r="299" spans="8:56" s="35" customFormat="1" ht="12" customHeight="1" x14ac:dyDescent="0.25">
      <c r="H299" s="36"/>
      <c r="I299" s="36"/>
      <c r="J299" s="36"/>
      <c r="K299" s="36"/>
      <c r="L299" s="36"/>
      <c r="M299" s="36"/>
      <c r="N299" s="36"/>
      <c r="O299" s="36"/>
      <c r="P299" s="36"/>
      <c r="Q299" s="36"/>
      <c r="AA299" s="60"/>
      <c r="AB299" s="60"/>
      <c r="AC299" s="60"/>
      <c r="AD299" s="60"/>
      <c r="AE299" s="60"/>
      <c r="AF299" s="60"/>
      <c r="AG299" s="60"/>
      <c r="AH299" s="60"/>
      <c r="AI299" s="60"/>
      <c r="AJ299" s="60"/>
      <c r="AK299" s="60"/>
      <c r="AL299" s="60"/>
      <c r="AM299" s="60"/>
      <c r="AN299" s="60"/>
      <c r="AO299" s="60"/>
      <c r="AP299" s="60"/>
      <c r="AQ299" s="60"/>
      <c r="AR299" s="60"/>
      <c r="AS299" s="73"/>
      <c r="AT299" s="60"/>
      <c r="AU299" s="60"/>
      <c r="AV299" s="60"/>
      <c r="AW299" s="60"/>
      <c r="AX299" s="60"/>
      <c r="AY299" s="60"/>
      <c r="AZ299" s="60"/>
      <c r="BA299" s="60"/>
      <c r="BB299" s="60"/>
      <c r="BC299" s="60"/>
      <c r="BD299" s="60"/>
    </row>
    <row r="300" spans="8:56" s="35" customFormat="1" ht="12" customHeight="1" x14ac:dyDescent="0.25">
      <c r="H300" s="36"/>
      <c r="I300" s="36"/>
      <c r="J300" s="36"/>
      <c r="K300" s="36"/>
      <c r="L300" s="36"/>
      <c r="M300" s="36"/>
      <c r="N300" s="36"/>
      <c r="O300" s="36"/>
      <c r="P300" s="36"/>
      <c r="Q300" s="36"/>
      <c r="AA300" s="60"/>
      <c r="AB300" s="60"/>
      <c r="AC300" s="60"/>
      <c r="AD300" s="60"/>
      <c r="AE300" s="60"/>
      <c r="AF300" s="60"/>
      <c r="AG300" s="60"/>
      <c r="AH300" s="60"/>
      <c r="AI300" s="60"/>
      <c r="AJ300" s="60"/>
      <c r="AK300" s="60"/>
      <c r="AL300" s="60"/>
      <c r="AM300" s="60"/>
      <c r="AN300" s="60"/>
      <c r="AO300" s="60"/>
      <c r="AP300" s="60"/>
      <c r="AQ300" s="60"/>
      <c r="AR300" s="60"/>
      <c r="AS300" s="73"/>
      <c r="AT300" s="60"/>
      <c r="AU300" s="60"/>
      <c r="AV300" s="60"/>
      <c r="AW300" s="60"/>
      <c r="AX300" s="60"/>
      <c r="AY300" s="60"/>
      <c r="AZ300" s="60"/>
      <c r="BA300" s="60"/>
      <c r="BB300" s="60"/>
      <c r="BC300" s="60"/>
      <c r="BD300" s="60"/>
    </row>
    <row r="301" spans="8:56" s="35" customFormat="1" ht="12" customHeight="1" x14ac:dyDescent="0.25">
      <c r="H301" s="36"/>
      <c r="I301" s="36"/>
      <c r="J301" s="36"/>
      <c r="K301" s="36"/>
      <c r="L301" s="36"/>
      <c r="M301" s="36"/>
      <c r="N301" s="36"/>
      <c r="O301" s="36"/>
      <c r="P301" s="36"/>
      <c r="Q301" s="36"/>
      <c r="AA301" s="60"/>
      <c r="AB301" s="60"/>
      <c r="AC301" s="60"/>
      <c r="AD301" s="60"/>
      <c r="AE301" s="60"/>
      <c r="AF301" s="60"/>
      <c r="AG301" s="60"/>
      <c r="AH301" s="60"/>
      <c r="AI301" s="60"/>
      <c r="AJ301" s="60"/>
      <c r="AK301" s="60"/>
      <c r="AL301" s="60"/>
      <c r="AM301" s="60"/>
      <c r="AN301" s="60"/>
      <c r="AO301" s="60"/>
      <c r="AP301" s="60"/>
      <c r="AQ301" s="60"/>
      <c r="AR301" s="60"/>
      <c r="AS301" s="73"/>
      <c r="AT301" s="60"/>
      <c r="AU301" s="60"/>
      <c r="AV301" s="60"/>
      <c r="AW301" s="60"/>
      <c r="AX301" s="60"/>
      <c r="AY301" s="60"/>
      <c r="AZ301" s="60"/>
      <c r="BA301" s="60"/>
      <c r="BB301" s="60"/>
      <c r="BC301" s="60"/>
      <c r="BD301" s="60"/>
    </row>
    <row r="302" spans="8:56" s="35" customFormat="1" ht="12" customHeight="1" x14ac:dyDescent="0.25">
      <c r="H302" s="36"/>
      <c r="I302" s="36"/>
      <c r="J302" s="36"/>
      <c r="K302" s="36"/>
      <c r="L302" s="36"/>
      <c r="M302" s="36"/>
      <c r="N302" s="36"/>
      <c r="O302" s="36"/>
      <c r="P302" s="36"/>
      <c r="Q302" s="36"/>
      <c r="AA302" s="60"/>
      <c r="AB302" s="60"/>
      <c r="AC302" s="60"/>
      <c r="AD302" s="60"/>
      <c r="AE302" s="60"/>
      <c r="AF302" s="60"/>
      <c r="AG302" s="60"/>
      <c r="AH302" s="60"/>
      <c r="AI302" s="60"/>
      <c r="AJ302" s="60"/>
      <c r="AK302" s="60"/>
      <c r="AL302" s="60"/>
      <c r="AM302" s="60"/>
      <c r="AN302" s="60"/>
      <c r="AO302" s="60"/>
      <c r="AP302" s="60"/>
      <c r="AQ302" s="60"/>
      <c r="AR302" s="60"/>
      <c r="AS302" s="73"/>
      <c r="AT302" s="60"/>
      <c r="AU302" s="60"/>
      <c r="AV302" s="60"/>
      <c r="AW302" s="60"/>
      <c r="AX302" s="60"/>
      <c r="AY302" s="60"/>
      <c r="AZ302" s="60"/>
      <c r="BA302" s="60"/>
      <c r="BB302" s="60"/>
      <c r="BC302" s="60"/>
      <c r="BD302" s="60"/>
    </row>
    <row r="303" spans="8:56" s="35" customFormat="1" ht="12" customHeight="1" x14ac:dyDescent="0.25">
      <c r="H303" s="36"/>
      <c r="I303" s="36"/>
      <c r="J303" s="36"/>
      <c r="K303" s="36"/>
      <c r="L303" s="36"/>
      <c r="M303" s="36"/>
      <c r="N303" s="36"/>
      <c r="O303" s="36"/>
      <c r="P303" s="36"/>
      <c r="Q303" s="36"/>
      <c r="AA303" s="60"/>
      <c r="AB303" s="60"/>
      <c r="AC303" s="60"/>
      <c r="AD303" s="60"/>
      <c r="AE303" s="60"/>
      <c r="AF303" s="60"/>
      <c r="AG303" s="60"/>
      <c r="AH303" s="60"/>
      <c r="AI303" s="60"/>
      <c r="AJ303" s="60"/>
      <c r="AK303" s="60"/>
      <c r="AL303" s="60"/>
      <c r="AM303" s="60"/>
      <c r="AN303" s="60"/>
      <c r="AO303" s="60"/>
      <c r="AP303" s="60"/>
      <c r="AQ303" s="60"/>
      <c r="AR303" s="60"/>
      <c r="AS303" s="73"/>
      <c r="AT303" s="60"/>
      <c r="AU303" s="60"/>
      <c r="AV303" s="60"/>
      <c r="AW303" s="60"/>
      <c r="AX303" s="60"/>
      <c r="AY303" s="60"/>
      <c r="AZ303" s="60"/>
      <c r="BA303" s="60"/>
      <c r="BB303" s="60"/>
      <c r="BC303" s="60"/>
      <c r="BD303" s="60"/>
    </row>
    <row r="304" spans="8:56" s="35" customFormat="1" ht="12" customHeight="1" x14ac:dyDescent="0.25">
      <c r="H304" s="36"/>
      <c r="I304" s="36"/>
      <c r="J304" s="36"/>
      <c r="K304" s="36"/>
      <c r="L304" s="36"/>
      <c r="M304" s="36"/>
      <c r="N304" s="36"/>
      <c r="O304" s="36"/>
      <c r="P304" s="36"/>
      <c r="Q304" s="36"/>
      <c r="AA304" s="60"/>
      <c r="AB304" s="60"/>
      <c r="AC304" s="60"/>
      <c r="AD304" s="60"/>
      <c r="AE304" s="60"/>
      <c r="AF304" s="60"/>
      <c r="AG304" s="60"/>
      <c r="AH304" s="60"/>
      <c r="AI304" s="60"/>
      <c r="AJ304" s="60"/>
      <c r="AK304" s="60"/>
      <c r="AL304" s="60"/>
      <c r="AM304" s="60"/>
      <c r="AN304" s="60"/>
      <c r="AO304" s="60"/>
      <c r="AP304" s="60"/>
      <c r="AQ304" s="60"/>
      <c r="AR304" s="60"/>
      <c r="AS304" s="73"/>
      <c r="AT304" s="60"/>
      <c r="AU304" s="60"/>
      <c r="AV304" s="60"/>
      <c r="AW304" s="60"/>
      <c r="AX304" s="60"/>
      <c r="AY304" s="60"/>
      <c r="AZ304" s="60"/>
      <c r="BA304" s="60"/>
      <c r="BB304" s="60"/>
      <c r="BC304" s="60"/>
      <c r="BD304" s="60"/>
    </row>
    <row r="305" spans="8:56" s="35" customFormat="1" ht="12" customHeight="1" x14ac:dyDescent="0.25">
      <c r="H305" s="36"/>
      <c r="I305" s="36"/>
      <c r="J305" s="36"/>
      <c r="K305" s="36"/>
      <c r="L305" s="36"/>
      <c r="M305" s="36"/>
      <c r="N305" s="36"/>
      <c r="O305" s="36"/>
      <c r="P305" s="36"/>
      <c r="Q305" s="36"/>
      <c r="AA305" s="60"/>
      <c r="AB305" s="60"/>
      <c r="AC305" s="60"/>
      <c r="AD305" s="60"/>
      <c r="AE305" s="60"/>
      <c r="AF305" s="60"/>
      <c r="AG305" s="60"/>
      <c r="AH305" s="60"/>
      <c r="AI305" s="60"/>
      <c r="AJ305" s="60"/>
      <c r="AK305" s="60"/>
      <c r="AL305" s="60"/>
      <c r="AM305" s="60"/>
      <c r="AN305" s="60"/>
      <c r="AO305" s="60"/>
      <c r="AP305" s="60"/>
      <c r="AQ305" s="60"/>
      <c r="AR305" s="60"/>
      <c r="AS305" s="73"/>
      <c r="AT305" s="60"/>
      <c r="AU305" s="60"/>
      <c r="AV305" s="60"/>
      <c r="AW305" s="60"/>
      <c r="AX305" s="60"/>
      <c r="AY305" s="60"/>
      <c r="AZ305" s="60"/>
      <c r="BA305" s="60"/>
      <c r="BB305" s="60"/>
      <c r="BC305" s="60"/>
      <c r="BD305" s="60"/>
    </row>
    <row r="306" spans="8:56" s="35" customFormat="1" ht="12" customHeight="1" x14ac:dyDescent="0.25">
      <c r="H306" s="36"/>
      <c r="I306" s="36"/>
      <c r="J306" s="36"/>
      <c r="K306" s="36"/>
      <c r="L306" s="36"/>
      <c r="M306" s="36"/>
      <c r="N306" s="36"/>
      <c r="O306" s="36"/>
      <c r="P306" s="36"/>
      <c r="Q306" s="36"/>
      <c r="AA306" s="60"/>
      <c r="AB306" s="60"/>
      <c r="AC306" s="60"/>
      <c r="AD306" s="60"/>
      <c r="AE306" s="60"/>
      <c r="AF306" s="60"/>
      <c r="AG306" s="60"/>
      <c r="AH306" s="60"/>
      <c r="AI306" s="60"/>
      <c r="AJ306" s="60"/>
      <c r="AK306" s="60"/>
      <c r="AL306" s="60"/>
      <c r="AM306" s="60"/>
      <c r="AN306" s="60"/>
      <c r="AO306" s="60"/>
      <c r="AP306" s="60"/>
      <c r="AQ306" s="60"/>
      <c r="AR306" s="60"/>
      <c r="AS306" s="73"/>
      <c r="AT306" s="60"/>
      <c r="AU306" s="60"/>
      <c r="AV306" s="60"/>
      <c r="AW306" s="60"/>
      <c r="AX306" s="60"/>
      <c r="AY306" s="60"/>
      <c r="AZ306" s="60"/>
      <c r="BA306" s="60"/>
      <c r="BB306" s="60"/>
      <c r="BC306" s="60"/>
      <c r="BD306" s="60"/>
    </row>
    <row r="307" spans="8:56" s="35" customFormat="1" ht="12" customHeight="1" x14ac:dyDescent="0.25">
      <c r="H307" s="36"/>
      <c r="I307" s="36"/>
      <c r="J307" s="36"/>
      <c r="K307" s="36"/>
      <c r="L307" s="36"/>
      <c r="M307" s="36"/>
      <c r="N307" s="36"/>
      <c r="O307" s="36"/>
      <c r="P307" s="36"/>
      <c r="Q307" s="36"/>
      <c r="AA307" s="60"/>
      <c r="AB307" s="60"/>
      <c r="AC307" s="60"/>
      <c r="AD307" s="60"/>
      <c r="AE307" s="60"/>
      <c r="AF307" s="60"/>
      <c r="AG307" s="60"/>
      <c r="AH307" s="60"/>
      <c r="AI307" s="60"/>
      <c r="AJ307" s="60"/>
      <c r="AK307" s="60"/>
      <c r="AL307" s="60"/>
      <c r="AM307" s="60"/>
      <c r="AN307" s="60"/>
      <c r="AO307" s="60"/>
      <c r="AP307" s="60"/>
      <c r="AQ307" s="60"/>
      <c r="AR307" s="60"/>
      <c r="AS307" s="73"/>
      <c r="AT307" s="60"/>
      <c r="AU307" s="60"/>
      <c r="AV307" s="60"/>
      <c r="AW307" s="60"/>
      <c r="AX307" s="60"/>
      <c r="AY307" s="60"/>
      <c r="AZ307" s="60"/>
      <c r="BA307" s="60"/>
      <c r="BB307" s="60"/>
      <c r="BC307" s="60"/>
      <c r="BD307" s="60"/>
    </row>
    <row r="308" spans="8:56" s="35" customFormat="1" ht="12" customHeight="1" x14ac:dyDescent="0.25">
      <c r="H308" s="36"/>
      <c r="I308" s="36"/>
      <c r="J308" s="36"/>
      <c r="K308" s="36"/>
      <c r="L308" s="36"/>
      <c r="M308" s="36"/>
      <c r="N308" s="36"/>
      <c r="O308" s="36"/>
      <c r="P308" s="36"/>
      <c r="Q308" s="36"/>
      <c r="AA308" s="60"/>
      <c r="AB308" s="60"/>
      <c r="AC308" s="60"/>
      <c r="AD308" s="60"/>
      <c r="AE308" s="60"/>
      <c r="AF308" s="60"/>
      <c r="AG308" s="60"/>
      <c r="AH308" s="60"/>
      <c r="AI308" s="60"/>
      <c r="AJ308" s="60"/>
      <c r="AK308" s="60"/>
      <c r="AL308" s="60"/>
      <c r="AM308" s="60"/>
      <c r="AN308" s="60"/>
      <c r="AO308" s="60"/>
      <c r="AP308" s="60"/>
      <c r="AQ308" s="60"/>
      <c r="AR308" s="60"/>
      <c r="AS308" s="73"/>
      <c r="AT308" s="60"/>
      <c r="AU308" s="60"/>
      <c r="AV308" s="60"/>
      <c r="AW308" s="60"/>
      <c r="AX308" s="60"/>
      <c r="AY308" s="60"/>
      <c r="AZ308" s="60"/>
      <c r="BA308" s="60"/>
      <c r="BB308" s="60"/>
      <c r="BC308" s="60"/>
      <c r="BD308" s="60"/>
    </row>
    <row r="309" spans="8:56" s="35" customFormat="1" ht="12" customHeight="1" x14ac:dyDescent="0.25">
      <c r="H309" s="36"/>
      <c r="I309" s="36"/>
      <c r="J309" s="36"/>
      <c r="K309" s="36"/>
      <c r="L309" s="36"/>
      <c r="M309" s="36"/>
      <c r="N309" s="36"/>
      <c r="O309" s="36"/>
      <c r="P309" s="36"/>
      <c r="Q309" s="36"/>
      <c r="AA309" s="60"/>
      <c r="AB309" s="60"/>
      <c r="AC309" s="60"/>
      <c r="AD309" s="60"/>
      <c r="AE309" s="60"/>
      <c r="AF309" s="60"/>
      <c r="AG309" s="60"/>
      <c r="AH309" s="60"/>
      <c r="AI309" s="60"/>
      <c r="AJ309" s="60"/>
      <c r="AK309" s="60"/>
      <c r="AL309" s="60"/>
      <c r="AM309" s="60"/>
      <c r="AN309" s="60"/>
      <c r="AO309" s="60"/>
      <c r="AP309" s="60"/>
      <c r="AQ309" s="60"/>
      <c r="AR309" s="60"/>
      <c r="AS309" s="73"/>
      <c r="AT309" s="60"/>
      <c r="AU309" s="60"/>
      <c r="AV309" s="60"/>
      <c r="AW309" s="60"/>
      <c r="AX309" s="60"/>
      <c r="AY309" s="60"/>
      <c r="AZ309" s="60"/>
      <c r="BA309" s="60"/>
      <c r="BB309" s="60"/>
      <c r="BC309" s="60"/>
      <c r="BD309" s="60"/>
    </row>
    <row r="310" spans="8:56" s="35" customFormat="1" ht="12" customHeight="1" x14ac:dyDescent="0.25">
      <c r="H310" s="36"/>
      <c r="I310" s="36"/>
      <c r="J310" s="36"/>
      <c r="K310" s="36"/>
      <c r="L310" s="36"/>
      <c r="M310" s="36"/>
      <c r="N310" s="36"/>
      <c r="O310" s="36"/>
      <c r="P310" s="36"/>
      <c r="Q310" s="36"/>
      <c r="AA310" s="60"/>
      <c r="AB310" s="60"/>
      <c r="AC310" s="60"/>
      <c r="AD310" s="60"/>
      <c r="AE310" s="60"/>
      <c r="AF310" s="60"/>
      <c r="AG310" s="60"/>
      <c r="AH310" s="60"/>
      <c r="AI310" s="60"/>
      <c r="AJ310" s="60"/>
      <c r="AK310" s="60"/>
      <c r="AL310" s="60"/>
      <c r="AM310" s="60"/>
      <c r="AN310" s="60"/>
      <c r="AO310" s="60"/>
      <c r="AP310" s="60"/>
      <c r="AQ310" s="60"/>
      <c r="AR310" s="60"/>
      <c r="AS310" s="73"/>
      <c r="AT310" s="60"/>
      <c r="AU310" s="60"/>
      <c r="AV310" s="60"/>
      <c r="AW310" s="60"/>
      <c r="AX310" s="60"/>
      <c r="AY310" s="60"/>
      <c r="AZ310" s="60"/>
      <c r="BA310" s="60"/>
      <c r="BB310" s="60"/>
      <c r="BC310" s="60"/>
      <c r="BD310" s="60"/>
    </row>
    <row r="311" spans="8:56" s="35" customFormat="1" ht="12" customHeight="1" x14ac:dyDescent="0.25">
      <c r="H311" s="36"/>
      <c r="I311" s="36"/>
      <c r="J311" s="36"/>
      <c r="K311" s="36"/>
      <c r="L311" s="36"/>
      <c r="M311" s="36"/>
      <c r="N311" s="36"/>
      <c r="O311" s="36"/>
      <c r="P311" s="36"/>
      <c r="Q311" s="36"/>
      <c r="AA311" s="60"/>
      <c r="AB311" s="60"/>
      <c r="AC311" s="60"/>
      <c r="AD311" s="60"/>
      <c r="AE311" s="60"/>
      <c r="AF311" s="60"/>
      <c r="AG311" s="60"/>
      <c r="AH311" s="60"/>
      <c r="AI311" s="60"/>
      <c r="AJ311" s="60"/>
      <c r="AK311" s="60"/>
      <c r="AL311" s="60"/>
      <c r="AM311" s="60"/>
      <c r="AN311" s="60"/>
      <c r="AO311" s="60"/>
      <c r="AP311" s="60"/>
      <c r="AQ311" s="60"/>
      <c r="AR311" s="60"/>
      <c r="AS311" s="73"/>
      <c r="AT311" s="60"/>
      <c r="AU311" s="60"/>
      <c r="AV311" s="60"/>
      <c r="AW311" s="60"/>
      <c r="AX311" s="60"/>
      <c r="AY311" s="60"/>
      <c r="AZ311" s="60"/>
      <c r="BA311" s="60"/>
      <c r="BB311" s="60"/>
      <c r="BC311" s="60"/>
      <c r="BD311" s="60"/>
    </row>
    <row r="312" spans="8:56" s="35" customFormat="1" ht="12" customHeight="1" x14ac:dyDescent="0.25">
      <c r="H312" s="36"/>
      <c r="I312" s="36"/>
      <c r="J312" s="36"/>
      <c r="K312" s="36"/>
      <c r="L312" s="36"/>
      <c r="M312" s="36"/>
      <c r="N312" s="36"/>
      <c r="O312" s="36"/>
      <c r="P312" s="36"/>
      <c r="Q312" s="36"/>
      <c r="AA312" s="60"/>
      <c r="AB312" s="60"/>
      <c r="AC312" s="60"/>
      <c r="AD312" s="60"/>
      <c r="AE312" s="60"/>
      <c r="AF312" s="60"/>
      <c r="AG312" s="60"/>
      <c r="AH312" s="60"/>
      <c r="AI312" s="60"/>
      <c r="AJ312" s="60"/>
      <c r="AK312" s="60"/>
      <c r="AL312" s="60"/>
      <c r="AM312" s="60"/>
      <c r="AN312" s="60"/>
      <c r="AO312" s="60"/>
      <c r="AP312" s="60"/>
      <c r="AQ312" s="60"/>
      <c r="AR312" s="60"/>
      <c r="AS312" s="73"/>
      <c r="AT312" s="60"/>
      <c r="AU312" s="60"/>
      <c r="AV312" s="60"/>
      <c r="AW312" s="60"/>
      <c r="AX312" s="60"/>
      <c r="AY312" s="60"/>
      <c r="AZ312" s="60"/>
      <c r="BA312" s="60"/>
      <c r="BB312" s="60"/>
      <c r="BC312" s="60"/>
      <c r="BD312" s="60"/>
    </row>
    <row r="313" spans="8:56" s="35" customFormat="1" ht="12" customHeight="1" x14ac:dyDescent="0.25">
      <c r="H313" s="36"/>
      <c r="I313" s="36"/>
      <c r="J313" s="36"/>
      <c r="K313" s="36"/>
      <c r="L313" s="36"/>
      <c r="M313" s="36"/>
      <c r="N313" s="36"/>
      <c r="O313" s="36"/>
      <c r="P313" s="36"/>
      <c r="Q313" s="36"/>
      <c r="AA313" s="60"/>
      <c r="AB313" s="60"/>
      <c r="AC313" s="60"/>
      <c r="AD313" s="60"/>
      <c r="AE313" s="60"/>
      <c r="AF313" s="60"/>
      <c r="AG313" s="60"/>
      <c r="AH313" s="60"/>
      <c r="AI313" s="60"/>
      <c r="AJ313" s="60"/>
      <c r="AK313" s="60"/>
      <c r="AL313" s="60"/>
      <c r="AM313" s="60"/>
      <c r="AN313" s="60"/>
      <c r="AO313" s="60"/>
      <c r="AP313" s="60"/>
      <c r="AQ313" s="60"/>
      <c r="AR313" s="60"/>
      <c r="AS313" s="73"/>
      <c r="AT313" s="60"/>
      <c r="AU313" s="60"/>
      <c r="AV313" s="60"/>
      <c r="AW313" s="60"/>
      <c r="AX313" s="60"/>
      <c r="AY313" s="60"/>
      <c r="AZ313" s="60"/>
      <c r="BA313" s="60"/>
      <c r="BB313" s="60"/>
      <c r="BC313" s="60"/>
      <c r="BD313" s="60"/>
    </row>
    <row r="314" spans="8:56" s="35" customFormat="1" ht="12" customHeight="1" x14ac:dyDescent="0.25">
      <c r="H314" s="36"/>
      <c r="I314" s="36"/>
      <c r="J314" s="36"/>
      <c r="K314" s="36"/>
      <c r="L314" s="36"/>
      <c r="M314" s="36"/>
      <c r="N314" s="36"/>
      <c r="O314" s="36"/>
      <c r="P314" s="36"/>
      <c r="Q314" s="36"/>
      <c r="AA314" s="60"/>
      <c r="AB314" s="60"/>
      <c r="AC314" s="60"/>
      <c r="AD314" s="60"/>
      <c r="AE314" s="60"/>
      <c r="AF314" s="60"/>
      <c r="AG314" s="60"/>
      <c r="AH314" s="60"/>
      <c r="AI314" s="60"/>
      <c r="AJ314" s="60"/>
      <c r="AK314" s="60"/>
      <c r="AL314" s="60"/>
      <c r="AM314" s="60"/>
      <c r="AN314" s="60"/>
      <c r="AO314" s="60"/>
      <c r="AP314" s="60"/>
      <c r="AQ314" s="60"/>
      <c r="AR314" s="60"/>
      <c r="AS314" s="73"/>
      <c r="AT314" s="60"/>
      <c r="AU314" s="60"/>
      <c r="AV314" s="60"/>
      <c r="AW314" s="60"/>
      <c r="AX314" s="60"/>
      <c r="AY314" s="60"/>
      <c r="AZ314" s="60"/>
      <c r="BA314" s="60"/>
      <c r="BB314" s="60"/>
      <c r="BC314" s="60"/>
      <c r="BD314" s="60"/>
    </row>
    <row r="315" spans="8:56" s="35" customFormat="1" ht="12" customHeight="1" x14ac:dyDescent="0.25">
      <c r="H315" s="36"/>
      <c r="I315" s="36"/>
      <c r="J315" s="36"/>
      <c r="K315" s="36"/>
      <c r="L315" s="36"/>
      <c r="M315" s="36"/>
      <c r="N315" s="36"/>
      <c r="O315" s="36"/>
      <c r="P315" s="36"/>
      <c r="Q315" s="36"/>
      <c r="AA315" s="60"/>
      <c r="AB315" s="60"/>
      <c r="AC315" s="60"/>
      <c r="AD315" s="60"/>
      <c r="AE315" s="60"/>
      <c r="AF315" s="60"/>
      <c r="AG315" s="60"/>
      <c r="AH315" s="60"/>
      <c r="AI315" s="60"/>
      <c r="AJ315" s="60"/>
      <c r="AK315" s="60"/>
      <c r="AL315" s="60"/>
      <c r="AM315" s="60"/>
      <c r="AN315" s="60"/>
      <c r="AO315" s="60"/>
      <c r="AP315" s="60"/>
      <c r="AQ315" s="60"/>
      <c r="AR315" s="60"/>
      <c r="AS315" s="73"/>
      <c r="AT315" s="60"/>
      <c r="AU315" s="60"/>
      <c r="AV315" s="60"/>
      <c r="AW315" s="60"/>
      <c r="AX315" s="60"/>
      <c r="AY315" s="60"/>
      <c r="AZ315" s="60"/>
      <c r="BA315" s="60"/>
      <c r="BB315" s="60"/>
      <c r="BC315" s="60"/>
      <c r="BD315" s="60"/>
    </row>
    <row r="316" spans="8:56" s="35" customFormat="1" ht="12" customHeight="1" x14ac:dyDescent="0.25">
      <c r="H316" s="36"/>
      <c r="I316" s="36"/>
      <c r="J316" s="36"/>
      <c r="K316" s="36"/>
      <c r="L316" s="36"/>
      <c r="M316" s="36"/>
      <c r="N316" s="36"/>
      <c r="O316" s="36"/>
      <c r="P316" s="36"/>
      <c r="Q316" s="36"/>
      <c r="AA316" s="60"/>
      <c r="AB316" s="60"/>
      <c r="AC316" s="60"/>
      <c r="AD316" s="60"/>
      <c r="AE316" s="60"/>
      <c r="AF316" s="60"/>
      <c r="AG316" s="60"/>
      <c r="AH316" s="60"/>
      <c r="AI316" s="60"/>
      <c r="AJ316" s="60"/>
      <c r="AK316" s="60"/>
      <c r="AL316" s="60"/>
      <c r="AM316" s="60"/>
      <c r="AN316" s="60"/>
      <c r="AO316" s="60"/>
      <c r="AP316" s="60"/>
      <c r="AQ316" s="60"/>
      <c r="AR316" s="60"/>
      <c r="AS316" s="73"/>
      <c r="AT316" s="60"/>
      <c r="AU316" s="60"/>
      <c r="AV316" s="60"/>
      <c r="AW316" s="60"/>
      <c r="AX316" s="60"/>
      <c r="AY316" s="60"/>
      <c r="AZ316" s="60"/>
      <c r="BA316" s="60"/>
      <c r="BB316" s="60"/>
      <c r="BC316" s="60"/>
      <c r="BD316" s="60"/>
    </row>
    <row r="317" spans="8:56" s="35" customFormat="1" ht="12" customHeight="1" x14ac:dyDescent="0.25">
      <c r="H317" s="36"/>
      <c r="I317" s="36"/>
      <c r="J317" s="36"/>
      <c r="K317" s="36"/>
      <c r="L317" s="36"/>
      <c r="M317" s="36"/>
      <c r="N317" s="36"/>
      <c r="O317" s="36"/>
      <c r="P317" s="36"/>
      <c r="Q317" s="36"/>
      <c r="AA317" s="60"/>
      <c r="AB317" s="60"/>
      <c r="AC317" s="60"/>
      <c r="AD317" s="60"/>
      <c r="AE317" s="60"/>
      <c r="AF317" s="60"/>
      <c r="AG317" s="60"/>
      <c r="AH317" s="60"/>
      <c r="AI317" s="60"/>
      <c r="AJ317" s="60"/>
      <c r="AK317" s="60"/>
      <c r="AL317" s="60"/>
      <c r="AM317" s="60"/>
      <c r="AN317" s="60"/>
      <c r="AO317" s="60"/>
      <c r="AP317" s="60"/>
      <c r="AQ317" s="60"/>
      <c r="AR317" s="60"/>
      <c r="AS317" s="73"/>
      <c r="AT317" s="60"/>
      <c r="AU317" s="60"/>
      <c r="AV317" s="60"/>
      <c r="AW317" s="60"/>
      <c r="AX317" s="60"/>
      <c r="AY317" s="60"/>
      <c r="AZ317" s="60"/>
      <c r="BA317" s="60"/>
      <c r="BB317" s="60"/>
      <c r="BC317" s="60"/>
      <c r="BD317" s="60"/>
    </row>
    <row r="318" spans="8:56" s="35" customFormat="1" ht="12" customHeight="1" x14ac:dyDescent="0.25">
      <c r="H318" s="36"/>
      <c r="I318" s="36"/>
      <c r="J318" s="36"/>
      <c r="K318" s="36"/>
      <c r="L318" s="36"/>
      <c r="M318" s="36"/>
      <c r="N318" s="36"/>
      <c r="O318" s="36"/>
      <c r="P318" s="36"/>
      <c r="Q318" s="36"/>
      <c r="AA318" s="60"/>
      <c r="AB318" s="60"/>
      <c r="AC318" s="60"/>
      <c r="AD318" s="60"/>
      <c r="AE318" s="60"/>
      <c r="AF318" s="60"/>
      <c r="AG318" s="60"/>
      <c r="AH318" s="60"/>
      <c r="AI318" s="60"/>
      <c r="AJ318" s="60"/>
      <c r="AK318" s="60"/>
      <c r="AL318" s="60"/>
      <c r="AM318" s="60"/>
      <c r="AN318" s="60"/>
      <c r="AO318" s="60"/>
      <c r="AP318" s="60"/>
      <c r="AQ318" s="60"/>
      <c r="AR318" s="60"/>
      <c r="AS318" s="73"/>
      <c r="AT318" s="60"/>
      <c r="AU318" s="60"/>
      <c r="AV318" s="60"/>
      <c r="AW318" s="60"/>
      <c r="AX318" s="60"/>
      <c r="AY318" s="60"/>
      <c r="AZ318" s="60"/>
      <c r="BA318" s="60"/>
      <c r="BB318" s="60"/>
      <c r="BC318" s="60"/>
      <c r="BD318" s="60"/>
    </row>
    <row r="319" spans="8:56" s="35" customFormat="1" ht="12" customHeight="1" x14ac:dyDescent="0.25">
      <c r="H319" s="36"/>
      <c r="I319" s="36"/>
      <c r="J319" s="36"/>
      <c r="K319" s="36"/>
      <c r="L319" s="36"/>
      <c r="M319" s="36"/>
      <c r="N319" s="36"/>
      <c r="O319" s="36"/>
      <c r="P319" s="36"/>
      <c r="Q319" s="36"/>
      <c r="AA319" s="60"/>
      <c r="AB319" s="60"/>
      <c r="AC319" s="60"/>
      <c r="AD319" s="60"/>
      <c r="AE319" s="60"/>
      <c r="AF319" s="60"/>
      <c r="AG319" s="60"/>
      <c r="AH319" s="60"/>
      <c r="AI319" s="60"/>
      <c r="AJ319" s="60"/>
      <c r="AK319" s="60"/>
      <c r="AL319" s="60"/>
      <c r="AM319" s="60"/>
      <c r="AN319" s="60"/>
      <c r="AO319" s="60"/>
      <c r="AP319" s="60"/>
      <c r="AQ319" s="60"/>
      <c r="AR319" s="60"/>
      <c r="AS319" s="73"/>
      <c r="AT319" s="60"/>
      <c r="AU319" s="60"/>
      <c r="AV319" s="60"/>
      <c r="AW319" s="60"/>
      <c r="AX319" s="60"/>
      <c r="AY319" s="60"/>
      <c r="AZ319" s="60"/>
      <c r="BA319" s="60"/>
      <c r="BB319" s="60"/>
      <c r="BC319" s="60"/>
      <c r="BD319" s="60"/>
    </row>
    <row r="320" spans="8:56" s="35" customFormat="1" ht="12" customHeight="1" x14ac:dyDescent="0.25">
      <c r="H320" s="36"/>
      <c r="I320" s="36"/>
      <c r="J320" s="36"/>
      <c r="K320" s="36"/>
      <c r="L320" s="36"/>
      <c r="M320" s="36"/>
      <c r="N320" s="36"/>
      <c r="O320" s="36"/>
      <c r="P320" s="36"/>
      <c r="Q320" s="36"/>
      <c r="AA320" s="60"/>
      <c r="AB320" s="60"/>
      <c r="AC320" s="60"/>
      <c r="AD320" s="60"/>
      <c r="AE320" s="60"/>
      <c r="AF320" s="60"/>
      <c r="AG320" s="60"/>
      <c r="AH320" s="60"/>
      <c r="AI320" s="60"/>
      <c r="AJ320" s="60"/>
      <c r="AK320" s="60"/>
      <c r="AL320" s="60"/>
      <c r="AM320" s="60"/>
      <c r="AN320" s="60"/>
      <c r="AO320" s="60"/>
      <c r="AP320" s="60"/>
      <c r="AQ320" s="60"/>
      <c r="AR320" s="60"/>
      <c r="AS320" s="73"/>
      <c r="AT320" s="60"/>
      <c r="AU320" s="60"/>
      <c r="AV320" s="60"/>
      <c r="AW320" s="60"/>
      <c r="AX320" s="60"/>
      <c r="AY320" s="60"/>
      <c r="AZ320" s="60"/>
      <c r="BA320" s="60"/>
      <c r="BB320" s="60"/>
      <c r="BC320" s="60"/>
      <c r="BD320" s="60"/>
    </row>
    <row r="321" spans="8:56" s="35" customFormat="1" ht="12" customHeight="1" x14ac:dyDescent="0.25">
      <c r="H321" s="36"/>
      <c r="I321" s="36"/>
      <c r="J321" s="36"/>
      <c r="K321" s="36"/>
      <c r="L321" s="36"/>
      <c r="M321" s="36"/>
      <c r="N321" s="36"/>
      <c r="O321" s="36"/>
      <c r="P321" s="36"/>
      <c r="Q321" s="36"/>
      <c r="AA321" s="60"/>
      <c r="AB321" s="60"/>
      <c r="AC321" s="60"/>
      <c r="AD321" s="60"/>
      <c r="AE321" s="60"/>
      <c r="AF321" s="60"/>
      <c r="AG321" s="60"/>
      <c r="AH321" s="60"/>
      <c r="AI321" s="60"/>
      <c r="AJ321" s="60"/>
      <c r="AK321" s="60"/>
      <c r="AL321" s="60"/>
      <c r="AM321" s="60"/>
      <c r="AN321" s="60"/>
      <c r="AO321" s="60"/>
      <c r="AP321" s="60"/>
      <c r="AQ321" s="60"/>
      <c r="AR321" s="60"/>
      <c r="AS321" s="73"/>
      <c r="AT321" s="60"/>
      <c r="AU321" s="60"/>
      <c r="AV321" s="60"/>
      <c r="AW321" s="60"/>
      <c r="AX321" s="60"/>
      <c r="AY321" s="60"/>
      <c r="AZ321" s="60"/>
      <c r="BA321" s="60"/>
      <c r="BB321" s="60"/>
      <c r="BC321" s="60"/>
      <c r="BD321" s="60"/>
    </row>
    <row r="322" spans="8:56" s="35" customFormat="1" ht="12" customHeight="1" x14ac:dyDescent="0.25">
      <c r="H322" s="36"/>
      <c r="I322" s="36"/>
      <c r="J322" s="36"/>
      <c r="K322" s="36"/>
      <c r="L322" s="36"/>
      <c r="M322" s="36"/>
      <c r="N322" s="36"/>
      <c r="O322" s="36"/>
      <c r="P322" s="36"/>
      <c r="Q322" s="36"/>
      <c r="AA322" s="60"/>
      <c r="AB322" s="60"/>
      <c r="AC322" s="60"/>
      <c r="AD322" s="60"/>
      <c r="AE322" s="60"/>
      <c r="AF322" s="60"/>
      <c r="AG322" s="60"/>
      <c r="AH322" s="60"/>
      <c r="AI322" s="60"/>
      <c r="AJ322" s="60"/>
      <c r="AK322" s="60"/>
      <c r="AL322" s="60"/>
      <c r="AM322" s="60"/>
      <c r="AN322" s="60"/>
      <c r="AO322" s="60"/>
      <c r="AP322" s="60"/>
      <c r="AQ322" s="60"/>
      <c r="AR322" s="60"/>
      <c r="AS322" s="73"/>
      <c r="AT322" s="60"/>
      <c r="AU322" s="60"/>
      <c r="AV322" s="60"/>
      <c r="AW322" s="60"/>
      <c r="AX322" s="60"/>
      <c r="AY322" s="60"/>
      <c r="AZ322" s="60"/>
      <c r="BA322" s="60"/>
      <c r="BB322" s="60"/>
      <c r="BC322" s="60"/>
      <c r="BD322" s="60"/>
    </row>
    <row r="323" spans="8:56" s="35" customFormat="1" ht="12" customHeight="1" x14ac:dyDescent="0.25">
      <c r="H323" s="36"/>
      <c r="I323" s="36"/>
      <c r="J323" s="36"/>
      <c r="K323" s="36"/>
      <c r="L323" s="36"/>
      <c r="M323" s="36"/>
      <c r="N323" s="36"/>
      <c r="O323" s="36"/>
      <c r="P323" s="36"/>
      <c r="Q323" s="36"/>
      <c r="AA323" s="60"/>
      <c r="AB323" s="60"/>
      <c r="AC323" s="60"/>
      <c r="AD323" s="60"/>
      <c r="AE323" s="60"/>
      <c r="AF323" s="60"/>
      <c r="AG323" s="60"/>
      <c r="AH323" s="60"/>
      <c r="AI323" s="60"/>
      <c r="AJ323" s="60"/>
      <c r="AK323" s="60"/>
      <c r="AL323" s="60"/>
      <c r="AM323" s="60"/>
      <c r="AN323" s="60"/>
      <c r="AO323" s="60"/>
      <c r="AP323" s="60"/>
      <c r="AQ323" s="60"/>
      <c r="AR323" s="60"/>
      <c r="AS323" s="73"/>
      <c r="AT323" s="60"/>
      <c r="AU323" s="60"/>
      <c r="AV323" s="60"/>
      <c r="AW323" s="60"/>
      <c r="AX323" s="60"/>
      <c r="AY323" s="60"/>
      <c r="AZ323" s="60"/>
      <c r="BA323" s="60"/>
      <c r="BB323" s="60"/>
      <c r="BC323" s="60"/>
      <c r="BD323" s="60"/>
    </row>
    <row r="324" spans="8:56" s="35" customFormat="1" ht="12" customHeight="1" x14ac:dyDescent="0.25">
      <c r="H324" s="36"/>
      <c r="I324" s="36"/>
      <c r="J324" s="36"/>
      <c r="K324" s="36"/>
      <c r="L324" s="36"/>
      <c r="M324" s="36"/>
      <c r="N324" s="36"/>
      <c r="O324" s="36"/>
      <c r="P324" s="36"/>
      <c r="Q324" s="36"/>
      <c r="AA324" s="60"/>
      <c r="AB324" s="60"/>
      <c r="AC324" s="60"/>
      <c r="AD324" s="60"/>
      <c r="AE324" s="60"/>
      <c r="AF324" s="60"/>
      <c r="AG324" s="60"/>
      <c r="AH324" s="60"/>
      <c r="AI324" s="60"/>
      <c r="AJ324" s="60"/>
      <c r="AK324" s="60"/>
      <c r="AL324" s="60"/>
      <c r="AM324" s="60"/>
      <c r="AN324" s="60"/>
      <c r="AO324" s="60"/>
      <c r="AP324" s="60"/>
      <c r="AQ324" s="60"/>
      <c r="AR324" s="60"/>
      <c r="AS324" s="73"/>
      <c r="AT324" s="60"/>
      <c r="AU324" s="60"/>
      <c r="AV324" s="60"/>
      <c r="AW324" s="60"/>
      <c r="AX324" s="60"/>
      <c r="AY324" s="60"/>
      <c r="AZ324" s="60"/>
      <c r="BA324" s="60"/>
      <c r="BB324" s="60"/>
      <c r="BC324" s="60"/>
      <c r="BD324" s="60"/>
    </row>
    <row r="325" spans="8:56" s="35" customFormat="1" ht="12" customHeight="1" x14ac:dyDescent="0.25">
      <c r="H325" s="36"/>
      <c r="I325" s="36"/>
      <c r="J325" s="36"/>
      <c r="K325" s="36"/>
      <c r="L325" s="36"/>
      <c r="M325" s="36"/>
      <c r="N325" s="36"/>
      <c r="O325" s="36"/>
      <c r="P325" s="36"/>
      <c r="Q325" s="36"/>
      <c r="AA325" s="60"/>
      <c r="AB325" s="60"/>
      <c r="AC325" s="60"/>
      <c r="AD325" s="60"/>
      <c r="AE325" s="60"/>
      <c r="AF325" s="60"/>
      <c r="AG325" s="60"/>
      <c r="AH325" s="60"/>
      <c r="AI325" s="60"/>
      <c r="AJ325" s="60"/>
      <c r="AK325" s="60"/>
      <c r="AL325" s="60"/>
      <c r="AM325" s="60"/>
      <c r="AN325" s="60"/>
      <c r="AO325" s="60"/>
      <c r="AP325" s="60"/>
      <c r="AQ325" s="60"/>
      <c r="AR325" s="60"/>
      <c r="AS325" s="73"/>
      <c r="AT325" s="60"/>
      <c r="AU325" s="60"/>
      <c r="AV325" s="60"/>
      <c r="AW325" s="60"/>
      <c r="AX325" s="60"/>
      <c r="AY325" s="60"/>
      <c r="AZ325" s="60"/>
      <c r="BA325" s="60"/>
      <c r="BB325" s="60"/>
      <c r="BC325" s="60"/>
      <c r="BD325" s="60"/>
    </row>
    <row r="326" spans="8:56" s="35" customFormat="1" ht="12" customHeight="1" x14ac:dyDescent="0.25">
      <c r="H326" s="36"/>
      <c r="I326" s="36"/>
      <c r="J326" s="36"/>
      <c r="K326" s="36"/>
      <c r="L326" s="36"/>
      <c r="M326" s="36"/>
      <c r="N326" s="36"/>
      <c r="O326" s="36"/>
      <c r="P326" s="36"/>
      <c r="Q326" s="36"/>
      <c r="AA326" s="60"/>
      <c r="AB326" s="60"/>
      <c r="AC326" s="60"/>
      <c r="AD326" s="60"/>
      <c r="AE326" s="60"/>
      <c r="AF326" s="60"/>
      <c r="AG326" s="60"/>
      <c r="AH326" s="60"/>
      <c r="AI326" s="60"/>
      <c r="AJ326" s="60"/>
      <c r="AK326" s="60"/>
      <c r="AL326" s="60"/>
      <c r="AM326" s="60"/>
      <c r="AN326" s="60"/>
      <c r="AO326" s="60"/>
      <c r="AP326" s="60"/>
      <c r="AQ326" s="60"/>
      <c r="AR326" s="60"/>
      <c r="AS326" s="73"/>
      <c r="AT326" s="60"/>
      <c r="AU326" s="60"/>
      <c r="AV326" s="60"/>
      <c r="AW326" s="60"/>
      <c r="AX326" s="60"/>
      <c r="AY326" s="60"/>
      <c r="AZ326" s="60"/>
      <c r="BA326" s="60"/>
      <c r="BB326" s="60"/>
      <c r="BC326" s="60"/>
      <c r="BD326" s="60"/>
    </row>
    <row r="327" spans="8:56" s="35" customFormat="1" ht="12" customHeight="1" x14ac:dyDescent="0.25">
      <c r="H327" s="36"/>
      <c r="I327" s="36"/>
      <c r="J327" s="36"/>
      <c r="K327" s="36"/>
      <c r="L327" s="36"/>
      <c r="M327" s="36"/>
      <c r="N327" s="36"/>
      <c r="O327" s="36"/>
      <c r="P327" s="36"/>
      <c r="Q327" s="36"/>
      <c r="AA327" s="60"/>
      <c r="AB327" s="60"/>
      <c r="AC327" s="60"/>
      <c r="AD327" s="60"/>
      <c r="AE327" s="60"/>
      <c r="AF327" s="60"/>
      <c r="AG327" s="60"/>
      <c r="AH327" s="60"/>
      <c r="AI327" s="60"/>
      <c r="AJ327" s="60"/>
      <c r="AK327" s="60"/>
      <c r="AL327" s="60"/>
      <c r="AM327" s="60"/>
      <c r="AN327" s="60"/>
      <c r="AO327" s="60"/>
      <c r="AP327" s="60"/>
      <c r="AQ327" s="60"/>
      <c r="AR327" s="60"/>
      <c r="AS327" s="73"/>
      <c r="AT327" s="60"/>
      <c r="AU327" s="60"/>
      <c r="AV327" s="60"/>
      <c r="AW327" s="60"/>
      <c r="AX327" s="60"/>
      <c r="AY327" s="60"/>
      <c r="AZ327" s="60"/>
      <c r="BA327" s="60"/>
      <c r="BB327" s="60"/>
      <c r="BC327" s="60"/>
      <c r="BD327" s="60"/>
    </row>
    <row r="328" spans="8:56" s="35" customFormat="1" ht="12" customHeight="1" x14ac:dyDescent="0.25">
      <c r="H328" s="36"/>
      <c r="I328" s="36"/>
      <c r="J328" s="36"/>
      <c r="K328" s="36"/>
      <c r="L328" s="36"/>
      <c r="M328" s="36"/>
      <c r="N328" s="36"/>
      <c r="O328" s="36"/>
      <c r="P328" s="36"/>
      <c r="Q328" s="36"/>
      <c r="AA328" s="60"/>
      <c r="AB328" s="60"/>
      <c r="AC328" s="60"/>
      <c r="AD328" s="60"/>
      <c r="AE328" s="60"/>
      <c r="AF328" s="60"/>
      <c r="AG328" s="60"/>
      <c r="AH328" s="60"/>
      <c r="AI328" s="60"/>
      <c r="AJ328" s="60"/>
      <c r="AK328" s="60"/>
      <c r="AL328" s="60"/>
      <c r="AM328" s="60"/>
      <c r="AN328" s="60"/>
      <c r="AO328" s="60"/>
      <c r="AP328" s="60"/>
      <c r="AQ328" s="60"/>
      <c r="AR328" s="60"/>
      <c r="AS328" s="73"/>
      <c r="AT328" s="60"/>
      <c r="AU328" s="60"/>
      <c r="AV328" s="60"/>
      <c r="AW328" s="60"/>
      <c r="AX328" s="60"/>
      <c r="AY328" s="60"/>
      <c r="AZ328" s="60"/>
      <c r="BA328" s="60"/>
      <c r="BB328" s="60"/>
      <c r="BC328" s="60"/>
      <c r="BD328" s="60"/>
    </row>
    <row r="329" spans="8:56" s="35" customFormat="1" ht="12" customHeight="1" x14ac:dyDescent="0.25">
      <c r="H329" s="36"/>
      <c r="I329" s="36"/>
      <c r="J329" s="36"/>
      <c r="K329" s="36"/>
      <c r="L329" s="36"/>
      <c r="M329" s="36"/>
      <c r="N329" s="36"/>
      <c r="O329" s="36"/>
      <c r="P329" s="36"/>
      <c r="Q329" s="36"/>
      <c r="AA329" s="60"/>
      <c r="AB329" s="60"/>
      <c r="AC329" s="60"/>
      <c r="AD329" s="60"/>
      <c r="AE329" s="60"/>
      <c r="AF329" s="60"/>
      <c r="AG329" s="60"/>
      <c r="AH329" s="60"/>
      <c r="AI329" s="60"/>
      <c r="AJ329" s="60"/>
      <c r="AK329" s="60"/>
      <c r="AL329" s="60"/>
      <c r="AM329" s="60"/>
      <c r="AN329" s="60"/>
      <c r="AO329" s="60"/>
      <c r="AP329" s="60"/>
      <c r="AQ329" s="60"/>
      <c r="AR329" s="60"/>
      <c r="AS329" s="73"/>
      <c r="AT329" s="60"/>
      <c r="AU329" s="60"/>
      <c r="AV329" s="60"/>
      <c r="AW329" s="60"/>
      <c r="AX329" s="60"/>
      <c r="AY329" s="60"/>
      <c r="AZ329" s="60"/>
      <c r="BA329" s="60"/>
      <c r="BB329" s="60"/>
      <c r="BC329" s="60"/>
      <c r="BD329" s="60"/>
    </row>
    <row r="330" spans="8:56" s="35" customFormat="1" ht="12" customHeight="1" x14ac:dyDescent="0.25">
      <c r="H330" s="36"/>
      <c r="I330" s="36"/>
      <c r="J330" s="36"/>
      <c r="K330" s="36"/>
      <c r="L330" s="36"/>
      <c r="M330" s="36"/>
      <c r="N330" s="36"/>
      <c r="O330" s="36"/>
      <c r="P330" s="36"/>
      <c r="Q330" s="36"/>
      <c r="AA330" s="60"/>
      <c r="AB330" s="60"/>
      <c r="AC330" s="60"/>
      <c r="AD330" s="60"/>
      <c r="AE330" s="60"/>
      <c r="AF330" s="60"/>
      <c r="AG330" s="60"/>
      <c r="AH330" s="60"/>
      <c r="AI330" s="60"/>
      <c r="AJ330" s="60"/>
      <c r="AK330" s="60"/>
      <c r="AL330" s="60"/>
      <c r="AM330" s="60"/>
      <c r="AN330" s="60"/>
      <c r="AO330" s="60"/>
      <c r="AP330" s="60"/>
      <c r="AQ330" s="60"/>
      <c r="AR330" s="60"/>
      <c r="AS330" s="73"/>
      <c r="AT330" s="60"/>
      <c r="AU330" s="60"/>
      <c r="AV330" s="60"/>
      <c r="AW330" s="60"/>
      <c r="AX330" s="60"/>
      <c r="AY330" s="60"/>
      <c r="AZ330" s="60"/>
      <c r="BA330" s="60"/>
      <c r="BB330" s="60"/>
      <c r="BC330" s="60"/>
      <c r="BD330" s="60"/>
    </row>
    <row r="331" spans="8:56" s="35" customFormat="1" ht="12" customHeight="1" x14ac:dyDescent="0.25">
      <c r="H331" s="36"/>
      <c r="I331" s="36"/>
      <c r="J331" s="36"/>
      <c r="K331" s="36"/>
      <c r="L331" s="36"/>
      <c r="M331" s="36"/>
      <c r="N331" s="36"/>
      <c r="O331" s="36"/>
      <c r="P331" s="36"/>
      <c r="Q331" s="36"/>
      <c r="AA331" s="60"/>
      <c r="AB331" s="60"/>
      <c r="AC331" s="60"/>
      <c r="AD331" s="60"/>
      <c r="AE331" s="60"/>
      <c r="AF331" s="60"/>
      <c r="AG331" s="60"/>
      <c r="AH331" s="60"/>
      <c r="AI331" s="60"/>
      <c r="AJ331" s="60"/>
      <c r="AK331" s="60"/>
      <c r="AL331" s="60"/>
      <c r="AM331" s="60"/>
      <c r="AN331" s="60"/>
      <c r="AO331" s="60"/>
      <c r="AP331" s="60"/>
      <c r="AQ331" s="60"/>
      <c r="AR331" s="60"/>
      <c r="AS331" s="73"/>
      <c r="AT331" s="60"/>
      <c r="AU331" s="60"/>
      <c r="AV331" s="60"/>
      <c r="AW331" s="60"/>
      <c r="AX331" s="60"/>
      <c r="AY331" s="60"/>
      <c r="AZ331" s="60"/>
      <c r="BA331" s="60"/>
      <c r="BB331" s="60"/>
      <c r="BC331" s="60"/>
      <c r="BD331" s="60"/>
    </row>
    <row r="332" spans="8:56" s="35" customFormat="1" ht="12" customHeight="1" x14ac:dyDescent="0.25">
      <c r="H332" s="36"/>
      <c r="I332" s="36"/>
      <c r="J332" s="36"/>
      <c r="K332" s="36"/>
      <c r="L332" s="36"/>
      <c r="M332" s="36"/>
      <c r="N332" s="36"/>
      <c r="O332" s="36"/>
      <c r="P332" s="36"/>
      <c r="Q332" s="36"/>
      <c r="AA332" s="60"/>
      <c r="AB332" s="60"/>
      <c r="AC332" s="60"/>
      <c r="AD332" s="60"/>
      <c r="AE332" s="60"/>
      <c r="AF332" s="60"/>
      <c r="AG332" s="60"/>
      <c r="AH332" s="60"/>
      <c r="AI332" s="60"/>
      <c r="AJ332" s="60"/>
      <c r="AK332" s="60"/>
      <c r="AL332" s="60"/>
      <c r="AM332" s="60"/>
      <c r="AN332" s="60"/>
      <c r="AO332" s="60"/>
      <c r="AP332" s="60"/>
      <c r="AQ332" s="60"/>
      <c r="AR332" s="60"/>
      <c r="AS332" s="73"/>
      <c r="AT332" s="60"/>
      <c r="AU332" s="60"/>
      <c r="AV332" s="60"/>
      <c r="AW332" s="60"/>
      <c r="AX332" s="60"/>
      <c r="AY332" s="60"/>
      <c r="AZ332" s="60"/>
      <c r="BA332" s="60"/>
      <c r="BB332" s="60"/>
      <c r="BC332" s="60"/>
      <c r="BD332" s="60"/>
    </row>
    <row r="333" spans="8:56" s="35" customFormat="1" ht="12" customHeight="1" x14ac:dyDescent="0.25">
      <c r="H333" s="36"/>
      <c r="I333" s="36"/>
      <c r="J333" s="36"/>
      <c r="K333" s="36"/>
      <c r="L333" s="36"/>
      <c r="M333" s="36"/>
      <c r="N333" s="36"/>
      <c r="O333" s="36"/>
      <c r="P333" s="36"/>
      <c r="Q333" s="36"/>
      <c r="AA333" s="60"/>
      <c r="AB333" s="60"/>
      <c r="AC333" s="60"/>
      <c r="AD333" s="60"/>
      <c r="AE333" s="60"/>
      <c r="AF333" s="60"/>
      <c r="AG333" s="60"/>
      <c r="AH333" s="60"/>
      <c r="AI333" s="60"/>
      <c r="AJ333" s="60"/>
      <c r="AK333" s="60"/>
      <c r="AL333" s="60"/>
      <c r="AM333" s="60"/>
      <c r="AN333" s="60"/>
      <c r="AO333" s="60"/>
      <c r="AP333" s="60"/>
      <c r="AQ333" s="60"/>
      <c r="AR333" s="60"/>
      <c r="AS333" s="73"/>
      <c r="AT333" s="60"/>
      <c r="AU333" s="60"/>
      <c r="AV333" s="60"/>
      <c r="AW333" s="60"/>
      <c r="AX333" s="60"/>
      <c r="AY333" s="60"/>
      <c r="AZ333" s="60"/>
      <c r="BA333" s="60"/>
      <c r="BB333" s="60"/>
      <c r="BC333" s="60"/>
      <c r="BD333" s="60"/>
    </row>
    <row r="334" spans="8:56" s="35" customFormat="1" ht="12" customHeight="1" x14ac:dyDescent="0.25">
      <c r="H334" s="36"/>
      <c r="I334" s="36"/>
      <c r="J334" s="36"/>
      <c r="K334" s="36"/>
      <c r="L334" s="36"/>
      <c r="M334" s="36"/>
      <c r="N334" s="36"/>
      <c r="O334" s="36"/>
      <c r="P334" s="36"/>
      <c r="Q334" s="36"/>
      <c r="AA334" s="60"/>
      <c r="AB334" s="60"/>
      <c r="AC334" s="60"/>
      <c r="AD334" s="60"/>
      <c r="AE334" s="60"/>
      <c r="AF334" s="60"/>
      <c r="AG334" s="60"/>
      <c r="AH334" s="60"/>
      <c r="AI334" s="60"/>
      <c r="AJ334" s="60"/>
      <c r="AK334" s="60"/>
      <c r="AL334" s="60"/>
      <c r="AM334" s="60"/>
      <c r="AN334" s="60"/>
      <c r="AO334" s="60"/>
      <c r="AP334" s="60"/>
      <c r="AQ334" s="60"/>
      <c r="AR334" s="60"/>
      <c r="AS334" s="73"/>
      <c r="AT334" s="60"/>
      <c r="AU334" s="60"/>
      <c r="AV334" s="60"/>
      <c r="AW334" s="60"/>
      <c r="AX334" s="60"/>
      <c r="AY334" s="60"/>
      <c r="AZ334" s="60"/>
      <c r="BA334" s="60"/>
      <c r="BB334" s="60"/>
      <c r="BC334" s="60"/>
      <c r="BD334" s="60"/>
    </row>
    <row r="335" spans="8:56" s="35" customFormat="1" ht="12" customHeight="1" x14ac:dyDescent="0.25">
      <c r="H335" s="36"/>
      <c r="I335" s="36"/>
      <c r="J335" s="36"/>
      <c r="K335" s="36"/>
      <c r="L335" s="36"/>
      <c r="M335" s="36"/>
      <c r="N335" s="36"/>
      <c r="O335" s="36"/>
      <c r="P335" s="36"/>
      <c r="Q335" s="36"/>
      <c r="AA335" s="60"/>
      <c r="AB335" s="60"/>
      <c r="AC335" s="60"/>
      <c r="AD335" s="60"/>
      <c r="AE335" s="60"/>
      <c r="AF335" s="60"/>
      <c r="AG335" s="60"/>
      <c r="AH335" s="60"/>
      <c r="AI335" s="60"/>
      <c r="AJ335" s="60"/>
      <c r="AK335" s="60"/>
      <c r="AL335" s="60"/>
      <c r="AM335" s="60"/>
      <c r="AN335" s="60"/>
      <c r="AO335" s="60"/>
      <c r="AP335" s="60"/>
      <c r="AQ335" s="60"/>
      <c r="AR335" s="60"/>
      <c r="AS335" s="73"/>
      <c r="AT335" s="60"/>
      <c r="AU335" s="60"/>
      <c r="AV335" s="60"/>
      <c r="AW335" s="60"/>
      <c r="AX335" s="60"/>
      <c r="AY335" s="60"/>
      <c r="AZ335" s="60"/>
      <c r="BA335" s="60"/>
      <c r="BB335" s="60"/>
      <c r="BC335" s="60"/>
      <c r="BD335" s="60"/>
    </row>
    <row r="336" spans="8:56" s="35" customFormat="1" ht="12" customHeight="1" x14ac:dyDescent="0.25">
      <c r="H336" s="36"/>
      <c r="I336" s="36"/>
      <c r="J336" s="36"/>
      <c r="K336" s="36"/>
      <c r="L336" s="36"/>
      <c r="M336" s="36"/>
      <c r="N336" s="36"/>
      <c r="O336" s="36"/>
      <c r="P336" s="36"/>
      <c r="Q336" s="36"/>
      <c r="AA336" s="60"/>
      <c r="AB336" s="60"/>
      <c r="AC336" s="60"/>
      <c r="AD336" s="60"/>
      <c r="AE336" s="60"/>
      <c r="AF336" s="60"/>
      <c r="AG336" s="60"/>
      <c r="AH336" s="60"/>
      <c r="AI336" s="60"/>
      <c r="AJ336" s="60"/>
      <c r="AK336" s="60"/>
      <c r="AL336" s="60"/>
      <c r="AM336" s="60"/>
      <c r="AN336" s="60"/>
      <c r="AO336" s="60"/>
      <c r="AP336" s="60"/>
      <c r="AQ336" s="60"/>
      <c r="AR336" s="60"/>
      <c r="AS336" s="73"/>
      <c r="AT336" s="60"/>
      <c r="AU336" s="60"/>
      <c r="AV336" s="60"/>
      <c r="AW336" s="60"/>
      <c r="AX336" s="60"/>
      <c r="AY336" s="60"/>
      <c r="AZ336" s="60"/>
      <c r="BA336" s="60"/>
      <c r="BB336" s="60"/>
      <c r="BC336" s="60"/>
      <c r="BD336" s="60"/>
    </row>
    <row r="337" spans="8:56" s="35" customFormat="1" ht="12" customHeight="1" x14ac:dyDescent="0.25">
      <c r="H337" s="36"/>
      <c r="I337" s="36"/>
      <c r="J337" s="36"/>
      <c r="K337" s="36"/>
      <c r="L337" s="36"/>
      <c r="M337" s="36"/>
      <c r="N337" s="36"/>
      <c r="O337" s="36"/>
      <c r="P337" s="36"/>
      <c r="Q337" s="36"/>
      <c r="AA337" s="60"/>
      <c r="AB337" s="60"/>
      <c r="AC337" s="60"/>
      <c r="AD337" s="60"/>
      <c r="AE337" s="60"/>
      <c r="AF337" s="60"/>
      <c r="AG337" s="60"/>
      <c r="AH337" s="60"/>
      <c r="AI337" s="60"/>
      <c r="AJ337" s="60"/>
      <c r="AK337" s="60"/>
      <c r="AL337" s="60"/>
      <c r="AM337" s="60"/>
      <c r="AN337" s="60"/>
      <c r="AO337" s="60"/>
      <c r="AP337" s="60"/>
      <c r="AQ337" s="60"/>
      <c r="AR337" s="60"/>
      <c r="AS337" s="73"/>
      <c r="AT337" s="60"/>
      <c r="AU337" s="60"/>
      <c r="AV337" s="60"/>
      <c r="AW337" s="60"/>
      <c r="AX337" s="60"/>
      <c r="AY337" s="60"/>
      <c r="AZ337" s="60"/>
      <c r="BA337" s="60"/>
      <c r="BB337" s="60"/>
      <c r="BC337" s="60"/>
      <c r="BD337" s="60"/>
    </row>
    <row r="338" spans="8:56" s="35" customFormat="1" ht="12" customHeight="1" x14ac:dyDescent="0.25">
      <c r="H338" s="36"/>
      <c r="I338" s="36"/>
      <c r="J338" s="36"/>
      <c r="K338" s="36"/>
      <c r="L338" s="36"/>
      <c r="M338" s="36"/>
      <c r="N338" s="36"/>
      <c r="O338" s="36"/>
      <c r="P338" s="36"/>
      <c r="Q338" s="36"/>
      <c r="AA338" s="60"/>
      <c r="AB338" s="60"/>
      <c r="AC338" s="60"/>
      <c r="AD338" s="60"/>
      <c r="AE338" s="60"/>
      <c r="AF338" s="60"/>
      <c r="AG338" s="60"/>
      <c r="AH338" s="60"/>
      <c r="AI338" s="60"/>
      <c r="AJ338" s="60"/>
      <c r="AK338" s="60"/>
      <c r="AL338" s="60"/>
      <c r="AM338" s="60"/>
      <c r="AN338" s="60"/>
      <c r="AO338" s="60"/>
      <c r="AP338" s="60"/>
      <c r="AQ338" s="60"/>
      <c r="AR338" s="60"/>
      <c r="AS338" s="73"/>
      <c r="AT338" s="60"/>
      <c r="AU338" s="60"/>
      <c r="AV338" s="60"/>
      <c r="AW338" s="60"/>
      <c r="AX338" s="60"/>
      <c r="AY338" s="60"/>
      <c r="AZ338" s="60"/>
      <c r="BA338" s="60"/>
      <c r="BB338" s="60"/>
      <c r="BC338" s="60"/>
      <c r="BD338" s="60"/>
    </row>
    <row r="339" spans="8:56" s="35" customFormat="1" ht="12" customHeight="1" x14ac:dyDescent="0.25">
      <c r="H339" s="36"/>
      <c r="I339" s="36"/>
      <c r="J339" s="36"/>
      <c r="K339" s="36"/>
      <c r="L339" s="36"/>
      <c r="M339" s="36"/>
      <c r="N339" s="36"/>
      <c r="O339" s="36"/>
      <c r="P339" s="36"/>
      <c r="Q339" s="36"/>
      <c r="AA339" s="60"/>
      <c r="AB339" s="60"/>
      <c r="AC339" s="60"/>
      <c r="AD339" s="60"/>
      <c r="AE339" s="60"/>
      <c r="AF339" s="60"/>
      <c r="AG339" s="60"/>
      <c r="AH339" s="60"/>
      <c r="AI339" s="60"/>
      <c r="AJ339" s="60"/>
      <c r="AK339" s="60"/>
      <c r="AL339" s="60"/>
      <c r="AM339" s="60"/>
      <c r="AN339" s="60"/>
      <c r="AO339" s="60"/>
      <c r="AP339" s="60"/>
      <c r="AQ339" s="60"/>
      <c r="AR339" s="60"/>
      <c r="AS339" s="73"/>
      <c r="AT339" s="60"/>
      <c r="AU339" s="60"/>
      <c r="AV339" s="60"/>
      <c r="AW339" s="60"/>
      <c r="AX339" s="60"/>
      <c r="AY339" s="60"/>
      <c r="AZ339" s="60"/>
      <c r="BA339" s="60"/>
      <c r="BB339" s="60"/>
      <c r="BC339" s="60"/>
      <c r="BD339" s="60"/>
    </row>
    <row r="340" spans="8:56" s="35" customFormat="1" ht="12" customHeight="1" x14ac:dyDescent="0.25">
      <c r="H340" s="36"/>
      <c r="I340" s="36"/>
      <c r="J340" s="36"/>
      <c r="K340" s="36"/>
      <c r="L340" s="36"/>
      <c r="M340" s="36"/>
      <c r="N340" s="36"/>
      <c r="O340" s="36"/>
      <c r="P340" s="36"/>
      <c r="Q340" s="36"/>
      <c r="AA340" s="60"/>
      <c r="AB340" s="60"/>
      <c r="AC340" s="60"/>
      <c r="AD340" s="60"/>
      <c r="AE340" s="60"/>
      <c r="AF340" s="60"/>
      <c r="AG340" s="60"/>
      <c r="AH340" s="60"/>
      <c r="AI340" s="60"/>
      <c r="AJ340" s="60"/>
      <c r="AK340" s="60"/>
      <c r="AL340" s="60"/>
      <c r="AM340" s="60"/>
      <c r="AN340" s="60"/>
      <c r="AO340" s="60"/>
      <c r="AP340" s="60"/>
      <c r="AQ340" s="60"/>
      <c r="AR340" s="60"/>
      <c r="AS340" s="73"/>
      <c r="AT340" s="60"/>
      <c r="AU340" s="60"/>
      <c r="AV340" s="60"/>
      <c r="AW340" s="60"/>
      <c r="AX340" s="60"/>
      <c r="AY340" s="60"/>
      <c r="AZ340" s="60"/>
      <c r="BA340" s="60"/>
      <c r="BB340" s="60"/>
      <c r="BC340" s="60"/>
      <c r="BD340" s="60"/>
    </row>
    <row r="341" spans="8:56" s="35" customFormat="1" ht="12" customHeight="1" x14ac:dyDescent="0.25">
      <c r="H341" s="36"/>
      <c r="I341" s="36"/>
      <c r="J341" s="36"/>
      <c r="K341" s="36"/>
      <c r="L341" s="36"/>
      <c r="M341" s="36"/>
      <c r="N341" s="36"/>
      <c r="O341" s="36"/>
      <c r="P341" s="36"/>
      <c r="Q341" s="36"/>
      <c r="AA341" s="60"/>
      <c r="AB341" s="60"/>
      <c r="AC341" s="60"/>
      <c r="AD341" s="60"/>
      <c r="AE341" s="60"/>
      <c r="AF341" s="60"/>
      <c r="AG341" s="60"/>
      <c r="AH341" s="60"/>
      <c r="AI341" s="60"/>
      <c r="AJ341" s="60"/>
      <c r="AK341" s="60"/>
      <c r="AL341" s="60"/>
      <c r="AM341" s="60"/>
      <c r="AN341" s="60"/>
      <c r="AO341" s="60"/>
      <c r="AP341" s="60"/>
      <c r="AQ341" s="60"/>
      <c r="AR341" s="60"/>
      <c r="AS341" s="73"/>
      <c r="AT341" s="60"/>
      <c r="AU341" s="60"/>
      <c r="AV341" s="60"/>
      <c r="AW341" s="60"/>
      <c r="AX341" s="60"/>
      <c r="AY341" s="60"/>
      <c r="AZ341" s="60"/>
      <c r="BA341" s="60"/>
      <c r="BB341" s="60"/>
      <c r="BC341" s="60"/>
      <c r="BD341" s="60"/>
    </row>
    <row r="342" spans="8:56" s="35" customFormat="1" ht="12" customHeight="1" x14ac:dyDescent="0.25">
      <c r="H342" s="36"/>
      <c r="I342" s="36"/>
      <c r="J342" s="36"/>
      <c r="K342" s="36"/>
      <c r="L342" s="36"/>
      <c r="M342" s="36"/>
      <c r="N342" s="36"/>
      <c r="O342" s="36"/>
      <c r="P342" s="36"/>
      <c r="Q342" s="36"/>
      <c r="AA342" s="60"/>
      <c r="AB342" s="60"/>
      <c r="AC342" s="60"/>
      <c r="AD342" s="60"/>
      <c r="AE342" s="60"/>
      <c r="AF342" s="60"/>
      <c r="AG342" s="60"/>
      <c r="AH342" s="60"/>
      <c r="AI342" s="60"/>
      <c r="AJ342" s="60"/>
      <c r="AK342" s="60"/>
      <c r="AL342" s="60"/>
      <c r="AM342" s="60"/>
      <c r="AN342" s="60"/>
      <c r="AO342" s="60"/>
      <c r="AP342" s="60"/>
      <c r="AQ342" s="60"/>
      <c r="AR342" s="60"/>
      <c r="AS342" s="73"/>
      <c r="AT342" s="60"/>
      <c r="AU342" s="60"/>
      <c r="AV342" s="60"/>
      <c r="AW342" s="60"/>
      <c r="AX342" s="60"/>
      <c r="AY342" s="60"/>
      <c r="AZ342" s="60"/>
      <c r="BA342" s="60"/>
      <c r="BB342" s="60"/>
      <c r="BC342" s="60"/>
      <c r="BD342" s="60"/>
    </row>
    <row r="343" spans="8:56" s="35" customFormat="1" ht="12" customHeight="1" x14ac:dyDescent="0.25">
      <c r="H343" s="36"/>
      <c r="I343" s="36"/>
      <c r="J343" s="36"/>
      <c r="K343" s="36"/>
      <c r="L343" s="36"/>
      <c r="M343" s="36"/>
      <c r="N343" s="36"/>
      <c r="O343" s="36"/>
      <c r="P343" s="36"/>
      <c r="Q343" s="36"/>
      <c r="AA343" s="60"/>
      <c r="AB343" s="60"/>
      <c r="AC343" s="60"/>
      <c r="AD343" s="60"/>
      <c r="AE343" s="60"/>
      <c r="AF343" s="60"/>
      <c r="AG343" s="60"/>
      <c r="AH343" s="60"/>
      <c r="AI343" s="60"/>
      <c r="AJ343" s="60"/>
      <c r="AK343" s="60"/>
      <c r="AL343" s="60"/>
      <c r="AM343" s="60"/>
      <c r="AN343" s="60"/>
      <c r="AO343" s="60"/>
      <c r="AP343" s="60"/>
      <c r="AQ343" s="60"/>
      <c r="AR343" s="60"/>
      <c r="AS343" s="73"/>
      <c r="AT343" s="60"/>
      <c r="AU343" s="60"/>
      <c r="AV343" s="60"/>
      <c r="AW343" s="60"/>
      <c r="AX343" s="60"/>
      <c r="AY343" s="60"/>
      <c r="AZ343" s="60"/>
      <c r="BA343" s="60"/>
      <c r="BB343" s="60"/>
      <c r="BC343" s="60"/>
      <c r="BD343" s="60"/>
    </row>
    <row r="344" spans="8:56" s="35" customFormat="1" ht="12" customHeight="1" x14ac:dyDescent="0.25">
      <c r="H344" s="36"/>
      <c r="I344" s="36"/>
      <c r="J344" s="36"/>
      <c r="K344" s="36"/>
      <c r="L344" s="36"/>
      <c r="M344" s="36"/>
      <c r="N344" s="36"/>
      <c r="O344" s="36"/>
      <c r="P344" s="36"/>
      <c r="Q344" s="36"/>
      <c r="AA344" s="60"/>
      <c r="AB344" s="60"/>
      <c r="AC344" s="60"/>
      <c r="AD344" s="60"/>
      <c r="AE344" s="60"/>
      <c r="AF344" s="60"/>
      <c r="AG344" s="60"/>
      <c r="AH344" s="60"/>
      <c r="AI344" s="60"/>
      <c r="AJ344" s="60"/>
      <c r="AK344" s="60"/>
      <c r="AL344" s="60"/>
      <c r="AM344" s="60"/>
      <c r="AN344" s="60"/>
      <c r="AO344" s="60"/>
      <c r="AP344" s="60"/>
      <c r="AQ344" s="60"/>
      <c r="AR344" s="60"/>
      <c r="AS344" s="73"/>
      <c r="AT344" s="60"/>
      <c r="AU344" s="60"/>
      <c r="AV344" s="60"/>
      <c r="AW344" s="60"/>
      <c r="AX344" s="60"/>
      <c r="AY344" s="60"/>
      <c r="AZ344" s="60"/>
      <c r="BA344" s="60"/>
      <c r="BB344" s="60"/>
      <c r="BC344" s="60"/>
      <c r="BD344" s="60"/>
    </row>
    <row r="345" spans="8:56" s="35" customFormat="1" ht="12" customHeight="1" x14ac:dyDescent="0.25">
      <c r="H345" s="36"/>
      <c r="I345" s="36"/>
      <c r="J345" s="36"/>
      <c r="K345" s="36"/>
      <c r="L345" s="36"/>
      <c r="M345" s="36"/>
      <c r="N345" s="36"/>
      <c r="O345" s="36"/>
      <c r="P345" s="36"/>
      <c r="Q345" s="36"/>
      <c r="AA345" s="60"/>
      <c r="AB345" s="60"/>
      <c r="AC345" s="60"/>
      <c r="AD345" s="60"/>
      <c r="AE345" s="60"/>
      <c r="AF345" s="60"/>
      <c r="AG345" s="60"/>
      <c r="AH345" s="60"/>
      <c r="AI345" s="60"/>
      <c r="AJ345" s="60"/>
      <c r="AK345" s="60"/>
      <c r="AL345" s="60"/>
      <c r="AM345" s="60"/>
      <c r="AN345" s="60"/>
      <c r="AO345" s="60"/>
      <c r="AP345" s="60"/>
      <c r="AQ345" s="60"/>
      <c r="AR345" s="60"/>
      <c r="AS345" s="73"/>
      <c r="AT345" s="60"/>
      <c r="AU345" s="60"/>
      <c r="AV345" s="60"/>
      <c r="AW345" s="60"/>
      <c r="AX345" s="60"/>
      <c r="AY345" s="60"/>
      <c r="AZ345" s="60"/>
      <c r="BA345" s="60"/>
      <c r="BB345" s="60"/>
      <c r="BC345" s="60"/>
      <c r="BD345" s="60"/>
    </row>
    <row r="346" spans="8:56" s="35" customFormat="1" ht="12" customHeight="1" x14ac:dyDescent="0.25">
      <c r="H346" s="36"/>
      <c r="I346" s="36"/>
      <c r="J346" s="36"/>
      <c r="K346" s="36"/>
      <c r="L346" s="36"/>
      <c r="M346" s="36"/>
      <c r="N346" s="36"/>
      <c r="O346" s="36"/>
      <c r="P346" s="36"/>
      <c r="Q346" s="36"/>
      <c r="AA346" s="60"/>
      <c r="AB346" s="60"/>
      <c r="AC346" s="60"/>
      <c r="AD346" s="60"/>
      <c r="AE346" s="60"/>
      <c r="AF346" s="60"/>
      <c r="AG346" s="60"/>
      <c r="AH346" s="60"/>
      <c r="AI346" s="60"/>
      <c r="AJ346" s="60"/>
      <c r="AK346" s="60"/>
      <c r="AL346" s="60"/>
      <c r="AM346" s="60"/>
      <c r="AN346" s="60"/>
      <c r="AO346" s="60"/>
      <c r="AP346" s="60"/>
      <c r="AQ346" s="60"/>
      <c r="AR346" s="60"/>
      <c r="AS346" s="73"/>
      <c r="AT346" s="60"/>
      <c r="AU346" s="60"/>
      <c r="AV346" s="60"/>
      <c r="AW346" s="60"/>
      <c r="AX346" s="60"/>
      <c r="AY346" s="60"/>
      <c r="AZ346" s="60"/>
      <c r="BA346" s="60"/>
      <c r="BB346" s="60"/>
      <c r="BC346" s="60"/>
      <c r="BD346" s="60"/>
    </row>
    <row r="347" spans="8:56" s="35" customFormat="1" x14ac:dyDescent="0.25">
      <c r="H347" s="36"/>
      <c r="I347" s="36"/>
      <c r="J347" s="36"/>
      <c r="K347" s="36"/>
      <c r="L347" s="36"/>
      <c r="M347" s="36"/>
      <c r="N347" s="36"/>
      <c r="O347" s="36"/>
      <c r="P347" s="36"/>
      <c r="Q347" s="36"/>
      <c r="AA347" s="60"/>
      <c r="AB347" s="60"/>
      <c r="AC347" s="60"/>
      <c r="AD347" s="60"/>
      <c r="AE347" s="60"/>
      <c r="AF347" s="60"/>
      <c r="AG347" s="60"/>
      <c r="AH347" s="60"/>
      <c r="AI347" s="60"/>
      <c r="AJ347" s="60"/>
      <c r="AK347" s="60"/>
      <c r="AL347" s="60"/>
      <c r="AM347" s="60"/>
      <c r="AN347" s="60"/>
      <c r="AO347" s="60"/>
      <c r="AP347" s="60"/>
      <c r="AQ347" s="60"/>
      <c r="AR347" s="60"/>
      <c r="AS347" s="73"/>
      <c r="AT347" s="60"/>
      <c r="AU347" s="60"/>
      <c r="AV347" s="60"/>
      <c r="AW347" s="60"/>
      <c r="AX347" s="60"/>
      <c r="AY347" s="60"/>
      <c r="AZ347" s="60"/>
      <c r="BA347" s="60"/>
      <c r="BB347" s="60"/>
      <c r="BC347" s="60"/>
      <c r="BD347" s="60"/>
    </row>
    <row r="348" spans="8:56" s="35" customFormat="1" x14ac:dyDescent="0.25">
      <c r="H348" s="36"/>
      <c r="I348" s="36"/>
      <c r="J348" s="36"/>
      <c r="K348" s="36"/>
      <c r="L348" s="36"/>
      <c r="M348" s="36"/>
      <c r="N348" s="36"/>
      <c r="O348" s="36"/>
      <c r="P348" s="36"/>
      <c r="Q348" s="36"/>
      <c r="AA348" s="60"/>
      <c r="AB348" s="60"/>
      <c r="AC348" s="60"/>
      <c r="AD348" s="60"/>
      <c r="AE348" s="60"/>
      <c r="AF348" s="60"/>
      <c r="AG348" s="60"/>
      <c r="AH348" s="60"/>
      <c r="AI348" s="60"/>
      <c r="AJ348" s="60"/>
      <c r="AK348" s="60"/>
      <c r="AL348" s="60"/>
      <c r="AM348" s="60"/>
      <c r="AN348" s="60"/>
      <c r="AO348" s="60"/>
      <c r="AP348" s="60"/>
      <c r="AQ348" s="60"/>
      <c r="AR348" s="60"/>
      <c r="AS348" s="73"/>
      <c r="AT348" s="60"/>
      <c r="AU348" s="60"/>
      <c r="AV348" s="60"/>
      <c r="AW348" s="60"/>
      <c r="AX348" s="60"/>
      <c r="AY348" s="60"/>
      <c r="AZ348" s="60"/>
      <c r="BA348" s="60"/>
      <c r="BB348" s="60"/>
      <c r="BC348" s="60"/>
      <c r="BD348" s="60"/>
    </row>
    <row r="349" spans="8:56" s="35" customFormat="1" x14ac:dyDescent="0.25">
      <c r="H349" s="36"/>
      <c r="I349" s="36"/>
      <c r="J349" s="36"/>
      <c r="K349" s="36"/>
      <c r="L349" s="36"/>
      <c r="M349" s="36"/>
      <c r="N349" s="36"/>
      <c r="O349" s="36"/>
      <c r="P349" s="36"/>
      <c r="Q349" s="36"/>
      <c r="AA349" s="60"/>
      <c r="AB349" s="60"/>
      <c r="AC349" s="60"/>
      <c r="AD349" s="60"/>
      <c r="AE349" s="60"/>
      <c r="AF349" s="60"/>
      <c r="AG349" s="60"/>
      <c r="AH349" s="60"/>
      <c r="AI349" s="60"/>
      <c r="AJ349" s="60"/>
      <c r="AK349" s="60"/>
      <c r="AL349" s="60"/>
      <c r="AM349" s="60"/>
      <c r="AN349" s="60"/>
      <c r="AO349" s="60"/>
      <c r="AP349" s="60"/>
      <c r="AQ349" s="60"/>
      <c r="AR349" s="60"/>
      <c r="AS349" s="73"/>
      <c r="AT349" s="60"/>
      <c r="AU349" s="60"/>
      <c r="AV349" s="60"/>
      <c r="AW349" s="60"/>
      <c r="AX349" s="60"/>
      <c r="AY349" s="60"/>
      <c r="AZ349" s="60"/>
      <c r="BA349" s="60"/>
      <c r="BB349" s="60"/>
      <c r="BC349" s="60"/>
      <c r="BD349" s="60"/>
    </row>
    <row r="350" spans="8:56" s="35" customFormat="1" x14ac:dyDescent="0.25">
      <c r="H350" s="36"/>
      <c r="I350" s="36"/>
      <c r="J350" s="36"/>
      <c r="K350" s="36"/>
      <c r="L350" s="36"/>
      <c r="M350" s="36"/>
      <c r="N350" s="36"/>
      <c r="O350" s="36"/>
      <c r="P350" s="36"/>
      <c r="Q350" s="36"/>
      <c r="AA350" s="60"/>
      <c r="AB350" s="60"/>
      <c r="AC350" s="60"/>
      <c r="AD350" s="60"/>
      <c r="AE350" s="60"/>
      <c r="AF350" s="60"/>
      <c r="AG350" s="60"/>
      <c r="AH350" s="60"/>
      <c r="AI350" s="60"/>
      <c r="AJ350" s="60"/>
      <c r="AK350" s="60"/>
      <c r="AL350" s="60"/>
      <c r="AM350" s="60"/>
      <c r="AN350" s="60"/>
      <c r="AO350" s="60"/>
      <c r="AP350" s="60"/>
      <c r="AQ350" s="60"/>
      <c r="AR350" s="60"/>
      <c r="AS350" s="73"/>
      <c r="AT350" s="60"/>
      <c r="AU350" s="60"/>
      <c r="AV350" s="60"/>
      <c r="AW350" s="60"/>
      <c r="AX350" s="60"/>
      <c r="AY350" s="60"/>
      <c r="AZ350" s="60"/>
      <c r="BA350" s="60"/>
      <c r="BB350" s="60"/>
      <c r="BC350" s="60"/>
      <c r="BD350" s="60"/>
    </row>
    <row r="351" spans="8:56" s="35" customFormat="1" x14ac:dyDescent="0.25">
      <c r="H351" s="36"/>
      <c r="I351" s="36"/>
      <c r="J351" s="36"/>
      <c r="K351" s="36"/>
      <c r="L351" s="36"/>
      <c r="M351" s="36"/>
      <c r="N351" s="36"/>
      <c r="O351" s="36"/>
      <c r="P351" s="36"/>
      <c r="Q351" s="36"/>
      <c r="AA351" s="60"/>
      <c r="AB351" s="60"/>
      <c r="AC351" s="60"/>
      <c r="AD351" s="60"/>
      <c r="AE351" s="60"/>
      <c r="AF351" s="60"/>
      <c r="AG351" s="60"/>
      <c r="AH351" s="60"/>
      <c r="AI351" s="60"/>
      <c r="AJ351" s="60"/>
      <c r="AK351" s="60"/>
      <c r="AL351" s="60"/>
      <c r="AM351" s="60"/>
      <c r="AN351" s="60"/>
      <c r="AO351" s="60"/>
      <c r="AP351" s="60"/>
      <c r="AQ351" s="60"/>
      <c r="AR351" s="60"/>
      <c r="AS351" s="73"/>
      <c r="AT351" s="60"/>
      <c r="AU351" s="60"/>
      <c r="AV351" s="60"/>
      <c r="AW351" s="60"/>
      <c r="AX351" s="60"/>
      <c r="AY351" s="60"/>
      <c r="AZ351" s="60"/>
      <c r="BA351" s="60"/>
      <c r="BB351" s="60"/>
      <c r="BC351" s="60"/>
      <c r="BD351" s="60"/>
    </row>
    <row r="352" spans="8:56" s="35" customFormat="1" x14ac:dyDescent="0.25">
      <c r="H352" s="36"/>
      <c r="I352" s="36"/>
      <c r="J352" s="36"/>
      <c r="K352" s="36"/>
      <c r="L352" s="36"/>
      <c r="M352" s="36"/>
      <c r="N352" s="36"/>
      <c r="O352" s="36"/>
      <c r="P352" s="36"/>
      <c r="Q352" s="36"/>
      <c r="AA352" s="60"/>
      <c r="AB352" s="60"/>
      <c r="AC352" s="60"/>
      <c r="AD352" s="60"/>
      <c r="AE352" s="60"/>
      <c r="AF352" s="60"/>
      <c r="AG352" s="60"/>
      <c r="AH352" s="60"/>
      <c r="AI352" s="60"/>
      <c r="AJ352" s="60"/>
      <c r="AK352" s="60"/>
      <c r="AL352" s="60"/>
      <c r="AM352" s="60"/>
      <c r="AN352" s="60"/>
      <c r="AO352" s="60"/>
      <c r="AP352" s="60"/>
      <c r="AQ352" s="60"/>
      <c r="AR352" s="60"/>
      <c r="AS352" s="73"/>
      <c r="AT352" s="60"/>
      <c r="AU352" s="60"/>
      <c r="AV352" s="60"/>
      <c r="AW352" s="60"/>
      <c r="AX352" s="60"/>
      <c r="AY352" s="60"/>
      <c r="AZ352" s="60"/>
      <c r="BA352" s="60"/>
      <c r="BB352" s="60"/>
      <c r="BC352" s="60"/>
      <c r="BD352" s="60"/>
    </row>
    <row r="353" spans="8:56" s="35" customFormat="1" x14ac:dyDescent="0.25">
      <c r="H353" s="36"/>
      <c r="I353" s="36"/>
      <c r="J353" s="36"/>
      <c r="K353" s="36"/>
      <c r="L353" s="36"/>
      <c r="M353" s="36"/>
      <c r="N353" s="36"/>
      <c r="O353" s="36"/>
      <c r="P353" s="36"/>
      <c r="Q353" s="36"/>
      <c r="AA353" s="60"/>
      <c r="AB353" s="60"/>
      <c r="AC353" s="60"/>
      <c r="AD353" s="60"/>
      <c r="AE353" s="60"/>
      <c r="AF353" s="60"/>
      <c r="AG353" s="60"/>
      <c r="AH353" s="60"/>
      <c r="AI353" s="60"/>
      <c r="AJ353" s="60"/>
      <c r="AK353" s="60"/>
      <c r="AL353" s="60"/>
      <c r="AM353" s="60"/>
      <c r="AN353" s="60"/>
      <c r="AO353" s="60"/>
      <c r="AP353" s="60"/>
      <c r="AQ353" s="60"/>
      <c r="AR353" s="60"/>
      <c r="AS353" s="73"/>
      <c r="AT353" s="60"/>
      <c r="AU353" s="60"/>
      <c r="AV353" s="60"/>
      <c r="AW353" s="60"/>
      <c r="AX353" s="60"/>
      <c r="AY353" s="60"/>
      <c r="AZ353" s="60"/>
      <c r="BA353" s="60"/>
      <c r="BB353" s="60"/>
      <c r="BC353" s="60"/>
      <c r="BD353" s="60"/>
    </row>
    <row r="354" spans="8:56" s="35" customFormat="1" x14ac:dyDescent="0.25">
      <c r="H354" s="36"/>
      <c r="I354" s="36"/>
      <c r="J354" s="36"/>
      <c r="K354" s="36"/>
      <c r="L354" s="36"/>
      <c r="M354" s="36"/>
      <c r="N354" s="36"/>
      <c r="O354" s="36"/>
      <c r="P354" s="36"/>
      <c r="Q354" s="36"/>
      <c r="AA354" s="60"/>
      <c r="AB354" s="60"/>
      <c r="AC354" s="60"/>
      <c r="AD354" s="60"/>
      <c r="AE354" s="60"/>
      <c r="AF354" s="60"/>
      <c r="AG354" s="60"/>
      <c r="AH354" s="60"/>
      <c r="AI354" s="60"/>
      <c r="AJ354" s="60"/>
      <c r="AK354" s="60"/>
      <c r="AL354" s="60"/>
      <c r="AM354" s="60"/>
      <c r="AN354" s="60"/>
      <c r="AO354" s="60"/>
      <c r="AP354" s="60"/>
      <c r="AQ354" s="60"/>
      <c r="AR354" s="60"/>
      <c r="AS354" s="73"/>
      <c r="AT354" s="60"/>
      <c r="AU354" s="60"/>
      <c r="AV354" s="60"/>
      <c r="AW354" s="60"/>
      <c r="AX354" s="60"/>
      <c r="AY354" s="60"/>
      <c r="AZ354" s="60"/>
      <c r="BA354" s="60"/>
      <c r="BB354" s="60"/>
      <c r="BC354" s="60"/>
      <c r="BD354" s="60"/>
    </row>
    <row r="355" spans="8:56" s="35" customFormat="1" x14ac:dyDescent="0.25">
      <c r="H355" s="36"/>
      <c r="I355" s="36"/>
      <c r="J355" s="36"/>
      <c r="K355" s="36"/>
      <c r="L355" s="36"/>
      <c r="M355" s="36"/>
      <c r="N355" s="36"/>
      <c r="O355" s="36"/>
      <c r="P355" s="36"/>
      <c r="Q355" s="36"/>
      <c r="AA355" s="60"/>
      <c r="AB355" s="60"/>
      <c r="AC355" s="60"/>
      <c r="AD355" s="60"/>
      <c r="AE355" s="60"/>
      <c r="AF355" s="60"/>
      <c r="AG355" s="60"/>
      <c r="AH355" s="60"/>
      <c r="AI355" s="60"/>
      <c r="AJ355" s="60"/>
      <c r="AK355" s="60"/>
      <c r="AL355" s="60"/>
      <c r="AM355" s="60"/>
      <c r="AN355" s="60"/>
      <c r="AO355" s="60"/>
      <c r="AP355" s="60"/>
      <c r="AQ355" s="60"/>
      <c r="AR355" s="60"/>
      <c r="AS355" s="73"/>
      <c r="AT355" s="60"/>
      <c r="AU355" s="60"/>
      <c r="AV355" s="60"/>
      <c r="AW355" s="60"/>
      <c r="AX355" s="60"/>
      <c r="AY355" s="60"/>
      <c r="AZ355" s="60"/>
      <c r="BA355" s="60"/>
      <c r="BB355" s="60"/>
      <c r="BC355" s="60"/>
      <c r="BD355" s="60"/>
    </row>
    <row r="356" spans="8:56" s="35" customFormat="1" x14ac:dyDescent="0.25">
      <c r="H356" s="36"/>
      <c r="I356" s="36"/>
      <c r="J356" s="36"/>
      <c r="K356" s="36"/>
      <c r="L356" s="36"/>
      <c r="M356" s="36"/>
      <c r="N356" s="36"/>
      <c r="O356" s="36"/>
      <c r="P356" s="36"/>
      <c r="Q356" s="36"/>
      <c r="AA356" s="60"/>
      <c r="AB356" s="60"/>
      <c r="AC356" s="60"/>
      <c r="AD356" s="60"/>
      <c r="AE356" s="60"/>
      <c r="AF356" s="60"/>
      <c r="AG356" s="60"/>
      <c r="AH356" s="60"/>
      <c r="AI356" s="60"/>
      <c r="AJ356" s="60"/>
      <c r="AK356" s="60"/>
      <c r="AL356" s="60"/>
      <c r="AM356" s="60"/>
      <c r="AN356" s="60"/>
      <c r="AO356" s="60"/>
      <c r="AP356" s="60"/>
      <c r="AQ356" s="60"/>
      <c r="AR356" s="60"/>
      <c r="AS356" s="73"/>
      <c r="AT356" s="60"/>
      <c r="AU356" s="60"/>
      <c r="AV356" s="60"/>
      <c r="AW356" s="60"/>
      <c r="AX356" s="60"/>
      <c r="AY356" s="60"/>
      <c r="AZ356" s="60"/>
      <c r="BA356" s="60"/>
      <c r="BB356" s="60"/>
      <c r="BC356" s="60"/>
      <c r="BD356" s="60"/>
    </row>
    <row r="357" spans="8:56" s="35" customFormat="1" x14ac:dyDescent="0.25">
      <c r="H357" s="36"/>
      <c r="I357" s="36"/>
      <c r="J357" s="36"/>
      <c r="K357" s="36"/>
      <c r="L357" s="36"/>
      <c r="M357" s="36"/>
      <c r="N357" s="36"/>
      <c r="O357" s="36"/>
      <c r="P357" s="36"/>
      <c r="Q357" s="36"/>
      <c r="AA357" s="60"/>
      <c r="AB357" s="60"/>
      <c r="AC357" s="60"/>
      <c r="AD357" s="60"/>
      <c r="AE357" s="60"/>
      <c r="AF357" s="60"/>
      <c r="AG357" s="60"/>
      <c r="AH357" s="60"/>
      <c r="AI357" s="60"/>
      <c r="AJ357" s="60"/>
      <c r="AK357" s="60"/>
      <c r="AL357" s="60"/>
      <c r="AM357" s="60"/>
      <c r="AN357" s="60"/>
      <c r="AO357" s="60"/>
      <c r="AP357" s="60"/>
      <c r="AQ357" s="60"/>
      <c r="AR357" s="60"/>
      <c r="AS357" s="73"/>
      <c r="AT357" s="60"/>
      <c r="AU357" s="60"/>
      <c r="AV357" s="60"/>
      <c r="AW357" s="60"/>
      <c r="AX357" s="60"/>
      <c r="AY357" s="60"/>
      <c r="AZ357" s="60"/>
      <c r="BA357" s="60"/>
      <c r="BB357" s="60"/>
      <c r="BC357" s="60"/>
      <c r="BD357" s="60"/>
    </row>
    <row r="358" spans="8:56" s="35" customFormat="1" x14ac:dyDescent="0.25">
      <c r="H358" s="36"/>
      <c r="I358" s="36"/>
      <c r="J358" s="36"/>
      <c r="K358" s="36"/>
      <c r="L358" s="36"/>
      <c r="M358" s="36"/>
      <c r="N358" s="36"/>
      <c r="O358" s="36"/>
      <c r="P358" s="36"/>
      <c r="Q358" s="36"/>
      <c r="AA358" s="60"/>
      <c r="AB358" s="60"/>
      <c r="AC358" s="60"/>
      <c r="AD358" s="60"/>
      <c r="AE358" s="60"/>
      <c r="AF358" s="60"/>
      <c r="AG358" s="60"/>
      <c r="AH358" s="60"/>
      <c r="AI358" s="60"/>
      <c r="AJ358" s="60"/>
      <c r="AK358" s="60"/>
      <c r="AL358" s="60"/>
      <c r="AM358" s="60"/>
      <c r="AN358" s="60"/>
      <c r="AO358" s="60"/>
      <c r="AP358" s="60"/>
      <c r="AQ358" s="60"/>
      <c r="AR358" s="60"/>
      <c r="AS358" s="73"/>
      <c r="AT358" s="60"/>
      <c r="AU358" s="60"/>
      <c r="AV358" s="60"/>
      <c r="AW358" s="60"/>
      <c r="AX358" s="60"/>
      <c r="AY358" s="60"/>
      <c r="AZ358" s="60"/>
      <c r="BA358" s="60"/>
      <c r="BB358" s="60"/>
      <c r="BC358" s="60"/>
      <c r="BD358" s="60"/>
    </row>
    <row r="359" spans="8:56" s="35" customFormat="1" x14ac:dyDescent="0.25">
      <c r="H359" s="36"/>
      <c r="I359" s="36"/>
      <c r="J359" s="36"/>
      <c r="K359" s="36"/>
      <c r="L359" s="36"/>
      <c r="M359" s="36"/>
      <c r="N359" s="36"/>
      <c r="O359" s="36"/>
      <c r="P359" s="36"/>
      <c r="Q359" s="36"/>
      <c r="AA359" s="60"/>
      <c r="AB359" s="60"/>
      <c r="AC359" s="60"/>
      <c r="AD359" s="60"/>
      <c r="AE359" s="60"/>
      <c r="AF359" s="60"/>
      <c r="AG359" s="60"/>
      <c r="AH359" s="60"/>
      <c r="AI359" s="60"/>
      <c r="AJ359" s="60"/>
      <c r="AK359" s="60"/>
      <c r="AL359" s="60"/>
      <c r="AM359" s="60"/>
      <c r="AN359" s="60"/>
      <c r="AO359" s="60"/>
      <c r="AP359" s="60"/>
      <c r="AQ359" s="60"/>
      <c r="AR359" s="60"/>
      <c r="AS359" s="73"/>
      <c r="AT359" s="60"/>
      <c r="AU359" s="60"/>
      <c r="AV359" s="60"/>
      <c r="AW359" s="60"/>
      <c r="AX359" s="60"/>
      <c r="AY359" s="60"/>
      <c r="AZ359" s="60"/>
      <c r="BA359" s="60"/>
      <c r="BB359" s="60"/>
      <c r="BC359" s="60"/>
      <c r="BD359" s="60"/>
    </row>
    <row r="360" spans="8:56" s="35" customFormat="1" x14ac:dyDescent="0.25">
      <c r="H360" s="36"/>
      <c r="I360" s="36"/>
      <c r="J360" s="36"/>
      <c r="K360" s="36"/>
      <c r="L360" s="36"/>
      <c r="M360" s="36"/>
      <c r="N360" s="36"/>
      <c r="O360" s="36"/>
      <c r="P360" s="36"/>
      <c r="Q360" s="36"/>
      <c r="AA360" s="60"/>
      <c r="AB360" s="60"/>
      <c r="AC360" s="60"/>
      <c r="AD360" s="60"/>
      <c r="AE360" s="60"/>
      <c r="AF360" s="60"/>
      <c r="AG360" s="60"/>
      <c r="AH360" s="60"/>
      <c r="AI360" s="60"/>
      <c r="AJ360" s="60"/>
      <c r="AK360" s="60"/>
      <c r="AL360" s="60"/>
      <c r="AM360" s="60"/>
      <c r="AN360" s="60"/>
      <c r="AO360" s="60"/>
      <c r="AP360" s="60"/>
      <c r="AQ360" s="60"/>
      <c r="AR360" s="60"/>
      <c r="AS360" s="73"/>
      <c r="AT360" s="60"/>
      <c r="AU360" s="60"/>
      <c r="AV360" s="60"/>
      <c r="AW360" s="60"/>
      <c r="AX360" s="60"/>
      <c r="AY360" s="60"/>
      <c r="AZ360" s="60"/>
      <c r="BA360" s="60"/>
      <c r="BB360" s="60"/>
      <c r="BC360" s="60"/>
      <c r="BD360" s="60"/>
    </row>
    <row r="361" spans="8:56" s="35" customFormat="1" x14ac:dyDescent="0.25">
      <c r="H361" s="36"/>
      <c r="I361" s="36"/>
      <c r="J361" s="36"/>
      <c r="K361" s="36"/>
      <c r="L361" s="36"/>
      <c r="M361" s="36"/>
      <c r="N361" s="36"/>
      <c r="O361" s="36"/>
      <c r="P361" s="36"/>
      <c r="Q361" s="36"/>
      <c r="AA361" s="60"/>
      <c r="AB361" s="60"/>
      <c r="AC361" s="60"/>
      <c r="AD361" s="60"/>
      <c r="AE361" s="60"/>
      <c r="AF361" s="60"/>
      <c r="AG361" s="60"/>
      <c r="AH361" s="60"/>
      <c r="AI361" s="60"/>
      <c r="AJ361" s="60"/>
      <c r="AK361" s="60"/>
      <c r="AL361" s="60"/>
      <c r="AM361" s="60"/>
      <c r="AN361" s="60"/>
      <c r="AO361" s="60"/>
      <c r="AP361" s="60"/>
      <c r="AQ361" s="60"/>
      <c r="AR361" s="60"/>
      <c r="AS361" s="73"/>
      <c r="AT361" s="60"/>
      <c r="AU361" s="60"/>
      <c r="AV361" s="60"/>
      <c r="AW361" s="60"/>
      <c r="AX361" s="60"/>
      <c r="AY361" s="60"/>
      <c r="AZ361" s="60"/>
      <c r="BA361" s="60"/>
      <c r="BB361" s="60"/>
      <c r="BC361" s="60"/>
      <c r="BD361" s="60"/>
    </row>
    <row r="362" spans="8:56" s="35" customFormat="1" x14ac:dyDescent="0.25">
      <c r="H362" s="36"/>
      <c r="I362" s="36"/>
      <c r="J362" s="36"/>
      <c r="K362" s="36"/>
      <c r="L362" s="36"/>
      <c r="M362" s="36"/>
      <c r="N362" s="36"/>
      <c r="O362" s="36"/>
      <c r="P362" s="36"/>
      <c r="Q362" s="36"/>
      <c r="AA362" s="60"/>
      <c r="AB362" s="60"/>
      <c r="AC362" s="60"/>
      <c r="AD362" s="60"/>
      <c r="AE362" s="60"/>
      <c r="AF362" s="60"/>
      <c r="AG362" s="60"/>
      <c r="AH362" s="60"/>
      <c r="AI362" s="60"/>
      <c r="AJ362" s="60"/>
      <c r="AK362" s="60"/>
      <c r="AL362" s="60"/>
      <c r="AM362" s="60"/>
      <c r="AN362" s="60"/>
      <c r="AO362" s="60"/>
      <c r="AP362" s="60"/>
      <c r="AQ362" s="60"/>
      <c r="AR362" s="60"/>
      <c r="AS362" s="73"/>
      <c r="AT362" s="60"/>
      <c r="AU362" s="60"/>
      <c r="AV362" s="60"/>
      <c r="AW362" s="60"/>
      <c r="AX362" s="60"/>
      <c r="AY362" s="60"/>
      <c r="AZ362" s="60"/>
      <c r="BA362" s="60"/>
      <c r="BB362" s="60"/>
      <c r="BC362" s="60"/>
      <c r="BD362" s="60"/>
    </row>
    <row r="363" spans="8:56" s="35" customFormat="1" x14ac:dyDescent="0.25">
      <c r="H363" s="36"/>
      <c r="I363" s="36"/>
      <c r="J363" s="36"/>
      <c r="K363" s="36"/>
      <c r="L363" s="36"/>
      <c r="M363" s="36"/>
      <c r="N363" s="36"/>
      <c r="O363" s="36"/>
      <c r="P363" s="36"/>
      <c r="Q363" s="36"/>
      <c r="AA363" s="60"/>
      <c r="AB363" s="60"/>
      <c r="AC363" s="60"/>
      <c r="AD363" s="60"/>
      <c r="AE363" s="60"/>
      <c r="AF363" s="60"/>
      <c r="AG363" s="60"/>
      <c r="AH363" s="60"/>
      <c r="AI363" s="60"/>
      <c r="AJ363" s="60"/>
      <c r="AK363" s="60"/>
      <c r="AL363" s="60"/>
      <c r="AM363" s="60"/>
      <c r="AN363" s="60"/>
      <c r="AO363" s="60"/>
      <c r="AP363" s="60"/>
      <c r="AQ363" s="60"/>
      <c r="AR363" s="60"/>
      <c r="AS363" s="73"/>
      <c r="AT363" s="60"/>
      <c r="AU363" s="60"/>
      <c r="AV363" s="60"/>
      <c r="AW363" s="60"/>
      <c r="AX363" s="60"/>
      <c r="AY363" s="60"/>
      <c r="AZ363" s="60"/>
      <c r="BA363" s="60"/>
      <c r="BB363" s="60"/>
      <c r="BC363" s="60"/>
      <c r="BD363" s="60"/>
    </row>
    <row r="364" spans="8:56" s="35" customFormat="1" x14ac:dyDescent="0.25">
      <c r="H364" s="36"/>
      <c r="I364" s="36"/>
      <c r="J364" s="36"/>
      <c r="K364" s="36"/>
      <c r="L364" s="36"/>
      <c r="M364" s="36"/>
      <c r="N364" s="36"/>
      <c r="O364" s="36"/>
      <c r="P364" s="36"/>
      <c r="Q364" s="36"/>
      <c r="AA364" s="60"/>
      <c r="AB364" s="60"/>
      <c r="AC364" s="60"/>
      <c r="AD364" s="60"/>
      <c r="AE364" s="60"/>
      <c r="AF364" s="60"/>
      <c r="AG364" s="60"/>
      <c r="AH364" s="60"/>
      <c r="AI364" s="60"/>
      <c r="AJ364" s="60"/>
      <c r="AK364" s="60"/>
      <c r="AL364" s="60"/>
      <c r="AM364" s="60"/>
      <c r="AN364" s="60"/>
      <c r="AO364" s="60"/>
      <c r="AP364" s="60"/>
      <c r="AQ364" s="60"/>
      <c r="AR364" s="60"/>
      <c r="AS364" s="73"/>
      <c r="AT364" s="60"/>
      <c r="AU364" s="60"/>
      <c r="AV364" s="60"/>
      <c r="AW364" s="60"/>
      <c r="AX364" s="60"/>
      <c r="AY364" s="60"/>
      <c r="AZ364" s="60"/>
      <c r="BA364" s="60"/>
      <c r="BB364" s="60"/>
      <c r="BC364" s="60"/>
      <c r="BD364" s="60"/>
    </row>
    <row r="365" spans="8:56" s="35" customFormat="1" x14ac:dyDescent="0.25">
      <c r="H365" s="36"/>
      <c r="I365" s="36"/>
      <c r="J365" s="36"/>
      <c r="K365" s="36"/>
      <c r="L365" s="36"/>
      <c r="M365" s="36"/>
      <c r="N365" s="36"/>
      <c r="O365" s="36"/>
      <c r="P365" s="36"/>
      <c r="Q365" s="36"/>
      <c r="AA365" s="60"/>
      <c r="AB365" s="60"/>
      <c r="AC365" s="60"/>
      <c r="AD365" s="60"/>
      <c r="AE365" s="60"/>
      <c r="AF365" s="60"/>
      <c r="AG365" s="60"/>
      <c r="AH365" s="60"/>
      <c r="AI365" s="60"/>
      <c r="AJ365" s="60"/>
      <c r="AK365" s="60"/>
      <c r="AL365" s="60"/>
      <c r="AM365" s="60"/>
      <c r="AN365" s="60"/>
      <c r="AO365" s="60"/>
      <c r="AP365" s="60"/>
      <c r="AQ365" s="60"/>
      <c r="AR365" s="60"/>
      <c r="AS365" s="73"/>
      <c r="AT365" s="60"/>
      <c r="AU365" s="60"/>
      <c r="AV365" s="60"/>
      <c r="AW365" s="60"/>
      <c r="AX365" s="60"/>
      <c r="AY365" s="60"/>
      <c r="AZ365" s="60"/>
      <c r="BA365" s="60"/>
      <c r="BB365" s="60"/>
      <c r="BC365" s="60"/>
      <c r="BD365" s="60"/>
    </row>
    <row r="366" spans="8:56" s="35" customFormat="1" x14ac:dyDescent="0.25">
      <c r="H366" s="36"/>
      <c r="I366" s="36"/>
      <c r="J366" s="36"/>
      <c r="K366" s="36"/>
      <c r="L366" s="36"/>
      <c r="M366" s="36"/>
      <c r="N366" s="36"/>
      <c r="O366" s="36"/>
      <c r="P366" s="36"/>
      <c r="Q366" s="36"/>
      <c r="AA366" s="60"/>
      <c r="AB366" s="60"/>
      <c r="AC366" s="60"/>
      <c r="AD366" s="60"/>
      <c r="AE366" s="60"/>
      <c r="AF366" s="60"/>
      <c r="AG366" s="60"/>
      <c r="AH366" s="60"/>
      <c r="AI366" s="60"/>
      <c r="AJ366" s="60"/>
      <c r="AK366" s="60"/>
      <c r="AL366" s="60"/>
      <c r="AM366" s="60"/>
      <c r="AN366" s="60"/>
      <c r="AO366" s="60"/>
      <c r="AP366" s="60"/>
      <c r="AQ366" s="60"/>
      <c r="AR366" s="60"/>
      <c r="AS366" s="73"/>
      <c r="AT366" s="60"/>
      <c r="AU366" s="60"/>
      <c r="AV366" s="60"/>
      <c r="AW366" s="60"/>
      <c r="AX366" s="60"/>
      <c r="AY366" s="60"/>
      <c r="AZ366" s="60"/>
      <c r="BA366" s="60"/>
      <c r="BB366" s="60"/>
      <c r="BC366" s="60"/>
      <c r="BD366" s="60"/>
    </row>
    <row r="367" spans="8:56" s="35" customFormat="1" x14ac:dyDescent="0.25">
      <c r="H367" s="36"/>
      <c r="I367" s="36"/>
      <c r="J367" s="36"/>
      <c r="K367" s="36"/>
      <c r="L367" s="36"/>
      <c r="M367" s="36"/>
      <c r="N367" s="36"/>
      <c r="O367" s="36"/>
      <c r="P367" s="36"/>
      <c r="Q367" s="36"/>
      <c r="AA367" s="60"/>
      <c r="AB367" s="60"/>
      <c r="AC367" s="60"/>
      <c r="AD367" s="60"/>
      <c r="AE367" s="60"/>
      <c r="AF367" s="60"/>
      <c r="AG367" s="60"/>
      <c r="AH367" s="60"/>
      <c r="AI367" s="60"/>
      <c r="AJ367" s="60"/>
      <c r="AK367" s="60"/>
      <c r="AL367" s="60"/>
      <c r="AM367" s="60"/>
      <c r="AN367" s="60"/>
      <c r="AO367" s="60"/>
      <c r="AP367" s="60"/>
      <c r="AQ367" s="60"/>
      <c r="AR367" s="60"/>
      <c r="AS367" s="73"/>
      <c r="AT367" s="60"/>
      <c r="AU367" s="60"/>
      <c r="AV367" s="60"/>
      <c r="AW367" s="60"/>
      <c r="AX367" s="60"/>
      <c r="AY367" s="60"/>
      <c r="AZ367" s="60"/>
      <c r="BA367" s="60"/>
      <c r="BB367" s="60"/>
      <c r="BC367" s="60"/>
      <c r="BD367" s="60"/>
    </row>
    <row r="368" spans="8:56" s="35" customFormat="1" x14ac:dyDescent="0.25">
      <c r="H368" s="36"/>
      <c r="I368" s="36"/>
      <c r="J368" s="36"/>
      <c r="K368" s="36"/>
      <c r="L368" s="36"/>
      <c r="M368" s="36"/>
      <c r="N368" s="36"/>
      <c r="O368" s="36"/>
      <c r="P368" s="36"/>
      <c r="Q368" s="36"/>
      <c r="AA368" s="60"/>
      <c r="AB368" s="60"/>
      <c r="AC368" s="60"/>
      <c r="AD368" s="60"/>
      <c r="AE368" s="60"/>
      <c r="AF368" s="60"/>
      <c r="AG368" s="60"/>
      <c r="AH368" s="60"/>
      <c r="AI368" s="60"/>
      <c r="AJ368" s="60"/>
      <c r="AK368" s="60"/>
      <c r="AL368" s="60"/>
      <c r="AM368" s="60"/>
      <c r="AN368" s="60"/>
      <c r="AO368" s="60"/>
      <c r="AP368" s="60"/>
      <c r="AQ368" s="60"/>
      <c r="AR368" s="60"/>
      <c r="AS368" s="73"/>
      <c r="AT368" s="60"/>
      <c r="AU368" s="60"/>
      <c r="AV368" s="60"/>
      <c r="AW368" s="60"/>
      <c r="AX368" s="60"/>
      <c r="AY368" s="60"/>
      <c r="AZ368" s="60"/>
      <c r="BA368" s="60"/>
      <c r="BB368" s="60"/>
      <c r="BC368" s="60"/>
      <c r="BD368" s="60"/>
    </row>
    <row r="369" spans="8:56" s="35" customFormat="1" x14ac:dyDescent="0.25">
      <c r="H369" s="36"/>
      <c r="I369" s="36"/>
      <c r="J369" s="36"/>
      <c r="K369" s="36"/>
      <c r="L369" s="36"/>
      <c r="M369" s="36"/>
      <c r="N369" s="36"/>
      <c r="O369" s="36"/>
      <c r="P369" s="36"/>
      <c r="Q369" s="36"/>
      <c r="AA369" s="60"/>
      <c r="AB369" s="60"/>
      <c r="AC369" s="60"/>
      <c r="AD369" s="60"/>
      <c r="AE369" s="60"/>
      <c r="AF369" s="60"/>
      <c r="AG369" s="60"/>
      <c r="AH369" s="60"/>
      <c r="AI369" s="60"/>
      <c r="AJ369" s="60"/>
      <c r="AK369" s="60"/>
      <c r="AL369" s="60"/>
      <c r="AM369" s="60"/>
      <c r="AN369" s="60"/>
      <c r="AO369" s="60"/>
      <c r="AP369" s="60"/>
      <c r="AQ369" s="60"/>
      <c r="AR369" s="60"/>
      <c r="AS369" s="73"/>
      <c r="AT369" s="60"/>
      <c r="AU369" s="60"/>
      <c r="AV369" s="60"/>
      <c r="AW369" s="60"/>
      <c r="AX369" s="60"/>
      <c r="AY369" s="60"/>
      <c r="AZ369" s="60"/>
      <c r="BA369" s="60"/>
      <c r="BB369" s="60"/>
      <c r="BC369" s="60"/>
      <c r="BD369" s="60"/>
    </row>
    <row r="370" spans="8:56" s="35" customFormat="1" x14ac:dyDescent="0.25">
      <c r="H370" s="36"/>
      <c r="I370" s="36"/>
      <c r="J370" s="36"/>
      <c r="K370" s="36"/>
      <c r="L370" s="36"/>
      <c r="M370" s="36"/>
      <c r="N370" s="36"/>
      <c r="O370" s="36"/>
      <c r="P370" s="36"/>
      <c r="Q370" s="36"/>
      <c r="AA370" s="60"/>
      <c r="AB370" s="60"/>
      <c r="AC370" s="60"/>
      <c r="AD370" s="60"/>
      <c r="AE370" s="60"/>
      <c r="AF370" s="60"/>
      <c r="AG370" s="60"/>
      <c r="AH370" s="60"/>
      <c r="AI370" s="60"/>
      <c r="AJ370" s="60"/>
      <c r="AK370" s="60"/>
      <c r="AL370" s="60"/>
      <c r="AM370" s="60"/>
      <c r="AN370" s="60"/>
      <c r="AO370" s="60"/>
      <c r="AP370" s="60"/>
      <c r="AQ370" s="60"/>
      <c r="AR370" s="60"/>
      <c r="AS370" s="73"/>
      <c r="AT370" s="60"/>
      <c r="AU370" s="60"/>
      <c r="AV370" s="60"/>
      <c r="AW370" s="60"/>
      <c r="AX370" s="60"/>
      <c r="AY370" s="60"/>
      <c r="AZ370" s="60"/>
      <c r="BA370" s="60"/>
      <c r="BB370" s="60"/>
      <c r="BC370" s="60"/>
      <c r="BD370" s="60"/>
    </row>
    <row r="371" spans="8:56" s="35" customFormat="1" x14ac:dyDescent="0.25">
      <c r="H371" s="36"/>
      <c r="I371" s="36"/>
      <c r="J371" s="36"/>
      <c r="K371" s="36"/>
      <c r="L371" s="36"/>
      <c r="M371" s="36"/>
      <c r="N371" s="36"/>
      <c r="O371" s="36"/>
      <c r="P371" s="36"/>
      <c r="Q371" s="36"/>
      <c r="AA371" s="60"/>
      <c r="AB371" s="60"/>
      <c r="AC371" s="60"/>
      <c r="AD371" s="60"/>
      <c r="AE371" s="60"/>
      <c r="AF371" s="60"/>
      <c r="AG371" s="60"/>
      <c r="AH371" s="60"/>
      <c r="AI371" s="60"/>
      <c r="AJ371" s="60"/>
      <c r="AK371" s="60"/>
      <c r="AL371" s="60"/>
      <c r="AM371" s="60"/>
      <c r="AN371" s="60"/>
      <c r="AO371" s="60"/>
      <c r="AP371" s="60"/>
      <c r="AQ371" s="60"/>
      <c r="AR371" s="60"/>
      <c r="AS371" s="73"/>
      <c r="AT371" s="60"/>
      <c r="AU371" s="60"/>
      <c r="AV371" s="60"/>
      <c r="AW371" s="60"/>
      <c r="AX371" s="60"/>
      <c r="AY371" s="60"/>
      <c r="AZ371" s="60"/>
      <c r="BA371" s="60"/>
      <c r="BB371" s="60"/>
      <c r="BC371" s="60"/>
      <c r="BD371" s="60"/>
    </row>
    <row r="372" spans="8:56" s="35" customFormat="1" x14ac:dyDescent="0.25">
      <c r="H372" s="36"/>
      <c r="I372" s="36"/>
      <c r="J372" s="36"/>
      <c r="K372" s="36"/>
      <c r="L372" s="36"/>
      <c r="M372" s="36"/>
      <c r="N372" s="36"/>
      <c r="O372" s="36"/>
      <c r="P372" s="36"/>
      <c r="Q372" s="36"/>
      <c r="AA372" s="60"/>
      <c r="AB372" s="60"/>
      <c r="AC372" s="60"/>
      <c r="AD372" s="60"/>
      <c r="AE372" s="60"/>
      <c r="AF372" s="60"/>
      <c r="AG372" s="60"/>
      <c r="AH372" s="60"/>
      <c r="AI372" s="60"/>
      <c r="AJ372" s="60"/>
      <c r="AK372" s="60"/>
      <c r="AL372" s="60"/>
      <c r="AM372" s="60"/>
      <c r="AN372" s="60"/>
      <c r="AO372" s="60"/>
      <c r="AP372" s="60"/>
      <c r="AQ372" s="60"/>
      <c r="AR372" s="60"/>
      <c r="AS372" s="73"/>
      <c r="AT372" s="60"/>
      <c r="AU372" s="60"/>
      <c r="AV372" s="60"/>
      <c r="AW372" s="60"/>
      <c r="AX372" s="60"/>
      <c r="AY372" s="60"/>
      <c r="AZ372" s="60"/>
      <c r="BA372" s="60"/>
      <c r="BB372" s="60"/>
      <c r="BC372" s="60"/>
      <c r="BD372" s="60"/>
    </row>
    <row r="373" spans="8:56" s="35" customFormat="1" x14ac:dyDescent="0.25">
      <c r="H373" s="36"/>
      <c r="I373" s="36"/>
      <c r="J373" s="36"/>
      <c r="K373" s="36"/>
      <c r="L373" s="36"/>
      <c r="M373" s="36"/>
      <c r="N373" s="36"/>
      <c r="O373" s="36"/>
      <c r="P373" s="36"/>
      <c r="Q373" s="36"/>
      <c r="AA373" s="60"/>
      <c r="AB373" s="60"/>
      <c r="AC373" s="60"/>
      <c r="AD373" s="60"/>
      <c r="AE373" s="60"/>
      <c r="AF373" s="60"/>
      <c r="AG373" s="60"/>
      <c r="AH373" s="60"/>
      <c r="AI373" s="60"/>
      <c r="AJ373" s="60"/>
      <c r="AK373" s="60"/>
      <c r="AL373" s="60"/>
      <c r="AM373" s="60"/>
      <c r="AN373" s="60"/>
      <c r="AO373" s="60"/>
      <c r="AP373" s="60"/>
      <c r="AQ373" s="60"/>
      <c r="AR373" s="60"/>
      <c r="AS373" s="73"/>
      <c r="AT373" s="60"/>
      <c r="AU373" s="60"/>
      <c r="AV373" s="60"/>
      <c r="AW373" s="60"/>
      <c r="AX373" s="60"/>
      <c r="AY373" s="60"/>
      <c r="AZ373" s="60"/>
      <c r="BA373" s="60"/>
      <c r="BB373" s="60"/>
      <c r="BC373" s="60"/>
      <c r="BD373" s="60"/>
    </row>
    <row r="374" spans="8:56" s="35" customFormat="1" x14ac:dyDescent="0.25">
      <c r="H374" s="36"/>
      <c r="I374" s="36"/>
      <c r="J374" s="36"/>
      <c r="K374" s="36"/>
      <c r="L374" s="36"/>
      <c r="M374" s="36"/>
      <c r="N374" s="36"/>
      <c r="O374" s="36"/>
      <c r="P374" s="36"/>
      <c r="Q374" s="36"/>
      <c r="AA374" s="60"/>
      <c r="AB374" s="60"/>
      <c r="AC374" s="60"/>
      <c r="AD374" s="60"/>
      <c r="AE374" s="60"/>
      <c r="AF374" s="60"/>
      <c r="AG374" s="60"/>
      <c r="AH374" s="60"/>
      <c r="AI374" s="60"/>
      <c r="AJ374" s="60"/>
      <c r="AK374" s="60"/>
      <c r="AL374" s="60"/>
      <c r="AM374" s="60"/>
      <c r="AN374" s="60"/>
      <c r="AO374" s="60"/>
      <c r="AP374" s="60"/>
      <c r="AQ374" s="60"/>
      <c r="AR374" s="60"/>
      <c r="AS374" s="73"/>
      <c r="AT374" s="60"/>
      <c r="AU374" s="60"/>
      <c r="AV374" s="60"/>
      <c r="AW374" s="60"/>
      <c r="AX374" s="60"/>
      <c r="AY374" s="60"/>
      <c r="AZ374" s="60"/>
      <c r="BA374" s="60"/>
      <c r="BB374" s="60"/>
      <c r="BC374" s="60"/>
      <c r="BD374" s="60"/>
    </row>
    <row r="375" spans="8:56" s="35" customFormat="1" x14ac:dyDescent="0.25">
      <c r="H375" s="36"/>
      <c r="I375" s="36"/>
      <c r="J375" s="36"/>
      <c r="K375" s="36"/>
      <c r="L375" s="36"/>
      <c r="M375" s="36"/>
      <c r="N375" s="36"/>
      <c r="O375" s="36"/>
      <c r="P375" s="36"/>
      <c r="Q375" s="36"/>
      <c r="AA375" s="60"/>
      <c r="AB375" s="60"/>
      <c r="AC375" s="60"/>
      <c r="AD375" s="60"/>
      <c r="AE375" s="60"/>
      <c r="AF375" s="60"/>
      <c r="AG375" s="60"/>
      <c r="AH375" s="60"/>
      <c r="AI375" s="60"/>
      <c r="AJ375" s="60"/>
      <c r="AK375" s="60"/>
      <c r="AL375" s="60"/>
      <c r="AM375" s="60"/>
      <c r="AN375" s="60"/>
      <c r="AO375" s="60"/>
      <c r="AP375" s="60"/>
      <c r="AQ375" s="60"/>
      <c r="AR375" s="60"/>
      <c r="AS375" s="73"/>
      <c r="AT375" s="60"/>
      <c r="AU375" s="60"/>
      <c r="AV375" s="60"/>
      <c r="AW375" s="60"/>
      <c r="AX375" s="60"/>
      <c r="AY375" s="60"/>
      <c r="AZ375" s="60"/>
      <c r="BA375" s="60"/>
      <c r="BB375" s="60"/>
      <c r="BC375" s="60"/>
      <c r="BD375" s="60"/>
    </row>
    <row r="376" spans="8:56" s="35" customFormat="1" x14ac:dyDescent="0.25">
      <c r="H376" s="36"/>
      <c r="I376" s="36"/>
      <c r="J376" s="36"/>
      <c r="K376" s="36"/>
      <c r="L376" s="36"/>
      <c r="M376" s="36"/>
      <c r="N376" s="36"/>
      <c r="O376" s="36"/>
      <c r="P376" s="36"/>
      <c r="Q376" s="36"/>
      <c r="AA376" s="60"/>
      <c r="AB376" s="60"/>
      <c r="AC376" s="60"/>
      <c r="AD376" s="60"/>
      <c r="AE376" s="60"/>
      <c r="AF376" s="60"/>
      <c r="AG376" s="60"/>
      <c r="AH376" s="60"/>
      <c r="AI376" s="60"/>
      <c r="AJ376" s="60"/>
      <c r="AK376" s="60"/>
      <c r="AL376" s="60"/>
      <c r="AM376" s="60"/>
      <c r="AN376" s="60"/>
      <c r="AO376" s="60"/>
      <c r="AP376" s="60"/>
      <c r="AQ376" s="60"/>
      <c r="AR376" s="60"/>
      <c r="AS376" s="73"/>
      <c r="AT376" s="60"/>
      <c r="AU376" s="60"/>
      <c r="AV376" s="60"/>
      <c r="AW376" s="60"/>
      <c r="AX376" s="60"/>
      <c r="AY376" s="60"/>
      <c r="AZ376" s="60"/>
      <c r="BA376" s="60"/>
      <c r="BB376" s="60"/>
      <c r="BC376" s="60"/>
      <c r="BD376" s="60"/>
    </row>
    <row r="377" spans="8:56" s="35" customFormat="1" x14ac:dyDescent="0.25">
      <c r="H377" s="36"/>
      <c r="I377" s="36"/>
      <c r="J377" s="36"/>
      <c r="K377" s="36"/>
      <c r="L377" s="36"/>
      <c r="M377" s="36"/>
      <c r="N377" s="36"/>
      <c r="O377" s="36"/>
      <c r="P377" s="36"/>
      <c r="Q377" s="36"/>
      <c r="AA377" s="60"/>
      <c r="AB377" s="60"/>
      <c r="AC377" s="60"/>
      <c r="AD377" s="60"/>
      <c r="AE377" s="60"/>
      <c r="AF377" s="60"/>
      <c r="AG377" s="60"/>
      <c r="AH377" s="60"/>
      <c r="AI377" s="60"/>
      <c r="AJ377" s="60"/>
      <c r="AK377" s="60"/>
      <c r="AL377" s="60"/>
      <c r="AM377" s="60"/>
      <c r="AN377" s="60"/>
      <c r="AO377" s="60"/>
      <c r="AP377" s="60"/>
      <c r="AQ377" s="60"/>
      <c r="AR377" s="60"/>
      <c r="AS377" s="73"/>
      <c r="AT377" s="60"/>
      <c r="AU377" s="60"/>
      <c r="AV377" s="60"/>
      <c r="AW377" s="60"/>
      <c r="AX377" s="60"/>
      <c r="AY377" s="60"/>
      <c r="AZ377" s="60"/>
      <c r="BA377" s="60"/>
      <c r="BB377" s="60"/>
      <c r="BC377" s="60"/>
      <c r="BD377" s="60"/>
    </row>
    <row r="378" spans="8:56" s="35" customFormat="1" x14ac:dyDescent="0.25">
      <c r="H378" s="36"/>
      <c r="I378" s="36"/>
      <c r="J378" s="36"/>
      <c r="K378" s="36"/>
      <c r="L378" s="36"/>
      <c r="M378" s="36"/>
      <c r="N378" s="36"/>
      <c r="O378" s="36"/>
      <c r="P378" s="36"/>
      <c r="Q378" s="36"/>
      <c r="AA378" s="60"/>
      <c r="AB378" s="60"/>
      <c r="AC378" s="60"/>
      <c r="AD378" s="60"/>
      <c r="AE378" s="60"/>
      <c r="AF378" s="60"/>
      <c r="AG378" s="60"/>
      <c r="AH378" s="60"/>
      <c r="AI378" s="60"/>
      <c r="AJ378" s="60"/>
      <c r="AK378" s="60"/>
      <c r="AL378" s="60"/>
      <c r="AM378" s="60"/>
      <c r="AN378" s="60"/>
      <c r="AO378" s="60"/>
      <c r="AP378" s="60"/>
      <c r="AQ378" s="60"/>
      <c r="AR378" s="60"/>
      <c r="AS378" s="73"/>
      <c r="AT378" s="60"/>
      <c r="AU378" s="60"/>
      <c r="AV378" s="60"/>
      <c r="AW378" s="60"/>
      <c r="AX378" s="60"/>
      <c r="AY378" s="60"/>
      <c r="AZ378" s="60"/>
      <c r="BA378" s="60"/>
      <c r="BB378" s="60"/>
      <c r="BC378" s="60"/>
      <c r="BD378" s="60"/>
    </row>
    <row r="379" spans="8:56" s="35" customFormat="1" x14ac:dyDescent="0.25">
      <c r="H379" s="36"/>
      <c r="I379" s="36"/>
      <c r="J379" s="36"/>
      <c r="K379" s="36"/>
      <c r="L379" s="36"/>
      <c r="M379" s="36"/>
      <c r="N379" s="36"/>
      <c r="O379" s="36"/>
      <c r="P379" s="36"/>
      <c r="Q379" s="36"/>
      <c r="AA379" s="60"/>
      <c r="AB379" s="60"/>
      <c r="AC379" s="60"/>
      <c r="AD379" s="60"/>
      <c r="AE379" s="60"/>
      <c r="AF379" s="60"/>
      <c r="AG379" s="60"/>
      <c r="AH379" s="60"/>
      <c r="AI379" s="60"/>
      <c r="AJ379" s="60"/>
      <c r="AK379" s="60"/>
      <c r="AL379" s="60"/>
      <c r="AM379" s="60"/>
      <c r="AN379" s="60"/>
      <c r="AO379" s="60"/>
      <c r="AP379" s="60"/>
      <c r="AQ379" s="60"/>
      <c r="AR379" s="60"/>
      <c r="AS379" s="73"/>
      <c r="AT379" s="60"/>
      <c r="AU379" s="60"/>
      <c r="AV379" s="60"/>
      <c r="AW379" s="60"/>
      <c r="AX379" s="60"/>
      <c r="AY379" s="60"/>
      <c r="AZ379" s="60"/>
      <c r="BA379" s="60"/>
      <c r="BB379" s="60"/>
      <c r="BC379" s="60"/>
      <c r="BD379" s="60"/>
    </row>
    <row r="380" spans="8:56" s="35" customFormat="1" x14ac:dyDescent="0.25">
      <c r="H380" s="36"/>
      <c r="I380" s="36"/>
      <c r="J380" s="36"/>
      <c r="K380" s="36"/>
      <c r="L380" s="36"/>
      <c r="M380" s="36"/>
      <c r="N380" s="36"/>
      <c r="O380" s="36"/>
      <c r="P380" s="36"/>
      <c r="Q380" s="36"/>
      <c r="AA380" s="60"/>
      <c r="AB380" s="60"/>
      <c r="AC380" s="60"/>
      <c r="AD380" s="60"/>
      <c r="AE380" s="60"/>
      <c r="AF380" s="60"/>
      <c r="AG380" s="60"/>
      <c r="AH380" s="60"/>
      <c r="AI380" s="60"/>
      <c r="AJ380" s="60"/>
      <c r="AK380" s="60"/>
      <c r="AL380" s="60"/>
      <c r="AM380" s="60"/>
      <c r="AN380" s="60"/>
      <c r="AO380" s="60"/>
      <c r="AP380" s="60"/>
      <c r="AQ380" s="60"/>
      <c r="AR380" s="60"/>
      <c r="AS380" s="73"/>
      <c r="AT380" s="60"/>
      <c r="AU380" s="60"/>
      <c r="AV380" s="60"/>
      <c r="AW380" s="60"/>
      <c r="AX380" s="60"/>
      <c r="AY380" s="60"/>
      <c r="AZ380" s="60"/>
      <c r="BA380" s="60"/>
      <c r="BB380" s="60"/>
      <c r="BC380" s="60"/>
      <c r="BD380" s="60"/>
    </row>
    <row r="381" spans="8:56" s="35" customFormat="1" x14ac:dyDescent="0.25">
      <c r="H381" s="36"/>
      <c r="I381" s="36"/>
      <c r="J381" s="36"/>
      <c r="K381" s="36"/>
      <c r="L381" s="36"/>
      <c r="M381" s="36"/>
      <c r="N381" s="36"/>
      <c r="O381" s="36"/>
      <c r="P381" s="36"/>
      <c r="Q381" s="36"/>
      <c r="AA381" s="60"/>
      <c r="AB381" s="60"/>
      <c r="AC381" s="60"/>
      <c r="AD381" s="60"/>
      <c r="AE381" s="60"/>
      <c r="AF381" s="60"/>
      <c r="AG381" s="60"/>
      <c r="AH381" s="60"/>
      <c r="AI381" s="60"/>
      <c r="AJ381" s="60"/>
      <c r="AK381" s="60"/>
      <c r="AL381" s="60"/>
      <c r="AM381" s="60"/>
      <c r="AN381" s="60"/>
      <c r="AO381" s="60"/>
      <c r="AP381" s="60"/>
      <c r="AQ381" s="60"/>
      <c r="AR381" s="60"/>
      <c r="AS381" s="73"/>
      <c r="AT381" s="60"/>
      <c r="AU381" s="60"/>
      <c r="AV381" s="60"/>
      <c r="AW381" s="60"/>
      <c r="AX381" s="60"/>
      <c r="AY381" s="60"/>
      <c r="AZ381" s="60"/>
      <c r="BA381" s="60"/>
      <c r="BB381" s="60"/>
      <c r="BC381" s="60"/>
      <c r="BD381" s="60"/>
    </row>
    <row r="382" spans="8:56" s="35" customFormat="1" x14ac:dyDescent="0.25">
      <c r="H382" s="36"/>
      <c r="I382" s="36"/>
      <c r="J382" s="36"/>
      <c r="K382" s="36"/>
      <c r="L382" s="36"/>
      <c r="M382" s="36"/>
      <c r="N382" s="36"/>
      <c r="O382" s="36"/>
      <c r="P382" s="36"/>
      <c r="Q382" s="36"/>
      <c r="AA382" s="60"/>
      <c r="AB382" s="60"/>
      <c r="AC382" s="60"/>
      <c r="AD382" s="60"/>
      <c r="AE382" s="60"/>
      <c r="AF382" s="60"/>
      <c r="AG382" s="60"/>
      <c r="AH382" s="60"/>
      <c r="AI382" s="60"/>
      <c r="AJ382" s="60"/>
      <c r="AK382" s="60"/>
      <c r="AL382" s="60"/>
      <c r="AM382" s="60"/>
      <c r="AN382" s="60"/>
      <c r="AO382" s="60"/>
      <c r="AP382" s="60"/>
      <c r="AQ382" s="60"/>
      <c r="AR382" s="60"/>
      <c r="AS382" s="73"/>
      <c r="AT382" s="60"/>
      <c r="AU382" s="60"/>
      <c r="AV382" s="60"/>
      <c r="AW382" s="60"/>
      <c r="AX382" s="60"/>
      <c r="AY382" s="60"/>
      <c r="AZ382" s="60"/>
      <c r="BA382" s="60"/>
      <c r="BB382" s="60"/>
      <c r="BC382" s="60"/>
      <c r="BD382" s="60"/>
    </row>
    <row r="383" spans="8:56" s="35" customFormat="1" x14ac:dyDescent="0.25">
      <c r="H383" s="36"/>
      <c r="I383" s="36"/>
      <c r="J383" s="36"/>
      <c r="K383" s="36"/>
      <c r="L383" s="36"/>
      <c r="M383" s="36"/>
      <c r="N383" s="36"/>
      <c r="O383" s="36"/>
      <c r="P383" s="36"/>
      <c r="Q383" s="36"/>
      <c r="AA383" s="60"/>
      <c r="AB383" s="60"/>
      <c r="AC383" s="60"/>
      <c r="AD383" s="60"/>
      <c r="AE383" s="60"/>
      <c r="AF383" s="60"/>
      <c r="AG383" s="60"/>
      <c r="AH383" s="60"/>
      <c r="AI383" s="60"/>
      <c r="AJ383" s="60"/>
      <c r="AK383" s="60"/>
      <c r="AL383" s="60"/>
      <c r="AM383" s="60"/>
      <c r="AN383" s="60"/>
      <c r="AO383" s="60"/>
      <c r="AP383" s="60"/>
      <c r="AQ383" s="60"/>
      <c r="AR383" s="60"/>
      <c r="AS383" s="73"/>
      <c r="AT383" s="60"/>
      <c r="AU383" s="60"/>
      <c r="AV383" s="60"/>
      <c r="AW383" s="60"/>
      <c r="AX383" s="60"/>
      <c r="AY383" s="60"/>
      <c r="AZ383" s="60"/>
      <c r="BA383" s="60"/>
      <c r="BB383" s="60"/>
      <c r="BC383" s="60"/>
      <c r="BD383" s="60"/>
    </row>
    <row r="384" spans="8:56" s="35" customFormat="1" x14ac:dyDescent="0.25">
      <c r="H384" s="36"/>
      <c r="I384" s="36"/>
      <c r="J384" s="36"/>
      <c r="K384" s="36"/>
      <c r="L384" s="36"/>
      <c r="M384" s="36"/>
      <c r="N384" s="36"/>
      <c r="O384" s="36"/>
      <c r="P384" s="36"/>
      <c r="Q384" s="36"/>
      <c r="AA384" s="60"/>
      <c r="AB384" s="60"/>
      <c r="AC384" s="60"/>
      <c r="AD384" s="60"/>
      <c r="AE384" s="60"/>
      <c r="AF384" s="60"/>
      <c r="AG384" s="60"/>
      <c r="AH384" s="60"/>
      <c r="AI384" s="60"/>
      <c r="AJ384" s="60"/>
      <c r="AK384" s="60"/>
      <c r="AL384" s="60"/>
      <c r="AM384" s="60"/>
      <c r="AN384" s="60"/>
      <c r="AO384" s="60"/>
      <c r="AP384" s="60"/>
      <c r="AQ384" s="60"/>
      <c r="AR384" s="60"/>
      <c r="AS384" s="73"/>
      <c r="AT384" s="60"/>
      <c r="AU384" s="60"/>
      <c r="AV384" s="60"/>
      <c r="AW384" s="60"/>
      <c r="AX384" s="60"/>
      <c r="AY384" s="60"/>
      <c r="AZ384" s="60"/>
      <c r="BA384" s="60"/>
      <c r="BB384" s="60"/>
      <c r="BC384" s="60"/>
      <c r="BD384" s="60"/>
    </row>
    <row r="385" spans="8:56" s="35" customFormat="1" x14ac:dyDescent="0.25">
      <c r="H385" s="36"/>
      <c r="I385" s="36"/>
      <c r="J385" s="36"/>
      <c r="K385" s="36"/>
      <c r="L385" s="36"/>
      <c r="M385" s="36"/>
      <c r="N385" s="36"/>
      <c r="O385" s="36"/>
      <c r="P385" s="36"/>
      <c r="Q385" s="36"/>
      <c r="AA385" s="60"/>
      <c r="AB385" s="60"/>
      <c r="AC385" s="60"/>
      <c r="AD385" s="60"/>
      <c r="AE385" s="60"/>
      <c r="AF385" s="60"/>
      <c r="AG385" s="60"/>
      <c r="AH385" s="60"/>
      <c r="AI385" s="60"/>
      <c r="AJ385" s="60"/>
      <c r="AK385" s="60"/>
      <c r="AL385" s="60"/>
      <c r="AM385" s="60"/>
      <c r="AN385" s="60"/>
      <c r="AO385" s="60"/>
      <c r="AP385" s="60"/>
      <c r="AQ385" s="60"/>
      <c r="AR385" s="60"/>
      <c r="AS385" s="73"/>
      <c r="AT385" s="60"/>
      <c r="AU385" s="60"/>
      <c r="AV385" s="60"/>
      <c r="AW385" s="60"/>
      <c r="AX385" s="60"/>
      <c r="AY385" s="60"/>
      <c r="AZ385" s="60"/>
      <c r="BA385" s="60"/>
      <c r="BB385" s="60"/>
      <c r="BC385" s="60"/>
      <c r="BD385" s="60"/>
    </row>
    <row r="386" spans="8:56" s="35" customFormat="1" x14ac:dyDescent="0.25">
      <c r="H386" s="36"/>
      <c r="I386" s="36"/>
      <c r="J386" s="36"/>
      <c r="K386" s="36"/>
      <c r="L386" s="36"/>
      <c r="M386" s="36"/>
      <c r="N386" s="36"/>
      <c r="O386" s="36"/>
      <c r="P386" s="36"/>
      <c r="Q386" s="36"/>
      <c r="AA386" s="60"/>
      <c r="AB386" s="60"/>
      <c r="AC386" s="60"/>
      <c r="AD386" s="60"/>
      <c r="AE386" s="60"/>
      <c r="AF386" s="60"/>
      <c r="AG386" s="60"/>
      <c r="AH386" s="60"/>
      <c r="AI386" s="60"/>
      <c r="AJ386" s="60"/>
      <c r="AK386" s="60"/>
      <c r="AL386" s="60"/>
      <c r="AM386" s="60"/>
      <c r="AN386" s="60"/>
      <c r="AO386" s="60"/>
      <c r="AP386" s="60"/>
      <c r="AQ386" s="60"/>
      <c r="AR386" s="60"/>
      <c r="AS386" s="73"/>
      <c r="AT386" s="60"/>
      <c r="AU386" s="60"/>
      <c r="AV386" s="60"/>
      <c r="AW386" s="60"/>
      <c r="AX386" s="60"/>
      <c r="AY386" s="60"/>
      <c r="AZ386" s="60"/>
      <c r="BA386" s="60"/>
      <c r="BB386" s="60"/>
      <c r="BC386" s="60"/>
      <c r="BD386" s="60"/>
    </row>
    <row r="387" spans="8:56" s="35" customFormat="1" x14ac:dyDescent="0.25">
      <c r="H387" s="36"/>
      <c r="I387" s="36"/>
      <c r="J387" s="36"/>
      <c r="K387" s="36"/>
      <c r="L387" s="36"/>
      <c r="M387" s="36"/>
      <c r="N387" s="36"/>
      <c r="O387" s="36"/>
      <c r="P387" s="36"/>
      <c r="Q387" s="36"/>
      <c r="AA387" s="60"/>
      <c r="AB387" s="60"/>
      <c r="AC387" s="60"/>
      <c r="AD387" s="60"/>
      <c r="AE387" s="60"/>
      <c r="AF387" s="60"/>
      <c r="AG387" s="60"/>
      <c r="AH387" s="60"/>
      <c r="AI387" s="60"/>
      <c r="AJ387" s="60"/>
      <c r="AK387" s="60"/>
      <c r="AL387" s="60"/>
      <c r="AM387" s="60"/>
      <c r="AN387" s="60"/>
      <c r="AO387" s="60"/>
      <c r="AP387" s="60"/>
      <c r="AQ387" s="60"/>
      <c r="AR387" s="60"/>
      <c r="AS387" s="73"/>
      <c r="AT387" s="60"/>
      <c r="AU387" s="60"/>
      <c r="AV387" s="60"/>
      <c r="AW387" s="60"/>
      <c r="AX387" s="60"/>
      <c r="AY387" s="60"/>
      <c r="AZ387" s="60"/>
      <c r="BA387" s="60"/>
      <c r="BB387" s="60"/>
      <c r="BC387" s="60"/>
      <c r="BD387" s="60"/>
    </row>
    <row r="388" spans="8:56" s="35" customFormat="1" x14ac:dyDescent="0.25">
      <c r="H388" s="36"/>
      <c r="I388" s="36"/>
      <c r="J388" s="36"/>
      <c r="K388" s="36"/>
      <c r="L388" s="36"/>
      <c r="M388" s="36"/>
      <c r="N388" s="36"/>
      <c r="O388" s="36"/>
      <c r="P388" s="36"/>
      <c r="Q388" s="36"/>
      <c r="AA388" s="60"/>
      <c r="AB388" s="60"/>
      <c r="AC388" s="60"/>
      <c r="AD388" s="60"/>
      <c r="AE388" s="60"/>
      <c r="AF388" s="60"/>
      <c r="AG388" s="60"/>
      <c r="AH388" s="60"/>
      <c r="AI388" s="60"/>
      <c r="AJ388" s="60"/>
      <c r="AK388" s="60"/>
      <c r="AL388" s="60"/>
      <c r="AM388" s="60"/>
      <c r="AN388" s="60"/>
      <c r="AO388" s="60"/>
      <c r="AP388" s="60"/>
      <c r="AQ388" s="60"/>
      <c r="AR388" s="60"/>
      <c r="AS388" s="73"/>
      <c r="AT388" s="60"/>
      <c r="AU388" s="60"/>
      <c r="AV388" s="60"/>
      <c r="AW388" s="60"/>
      <c r="AX388" s="60"/>
      <c r="AY388" s="60"/>
      <c r="AZ388" s="60"/>
      <c r="BA388" s="60"/>
      <c r="BB388" s="60"/>
      <c r="BC388" s="60"/>
      <c r="BD388" s="60"/>
    </row>
    <row r="389" spans="8:56" s="35" customFormat="1" x14ac:dyDescent="0.25">
      <c r="H389" s="36"/>
      <c r="I389" s="36"/>
      <c r="J389" s="36"/>
      <c r="K389" s="36"/>
      <c r="L389" s="36"/>
      <c r="M389" s="36"/>
      <c r="N389" s="36"/>
      <c r="O389" s="36"/>
      <c r="P389" s="36"/>
      <c r="Q389" s="36"/>
      <c r="AA389" s="60"/>
      <c r="AB389" s="60"/>
      <c r="AC389" s="60"/>
      <c r="AD389" s="60"/>
      <c r="AE389" s="60"/>
      <c r="AF389" s="60"/>
      <c r="AG389" s="60"/>
      <c r="AH389" s="60"/>
      <c r="AI389" s="60"/>
      <c r="AJ389" s="60"/>
      <c r="AK389" s="60"/>
      <c r="AL389" s="60"/>
      <c r="AM389" s="60"/>
      <c r="AN389" s="60"/>
      <c r="AO389" s="60"/>
      <c r="AP389" s="60"/>
      <c r="AQ389" s="60"/>
      <c r="AR389" s="60"/>
      <c r="AS389" s="73"/>
      <c r="AT389" s="60"/>
      <c r="AU389" s="60"/>
      <c r="AV389" s="60"/>
      <c r="AW389" s="60"/>
      <c r="AX389" s="60"/>
      <c r="AY389" s="60"/>
      <c r="AZ389" s="60"/>
      <c r="BA389" s="60"/>
      <c r="BB389" s="60"/>
      <c r="BC389" s="60"/>
      <c r="BD389" s="60"/>
    </row>
    <row r="390" spans="8:56" s="35" customFormat="1" x14ac:dyDescent="0.25">
      <c r="H390" s="36"/>
      <c r="I390" s="36"/>
      <c r="J390" s="36"/>
      <c r="K390" s="36"/>
      <c r="L390" s="36"/>
      <c r="M390" s="36"/>
      <c r="N390" s="36"/>
      <c r="O390" s="36"/>
      <c r="P390" s="36"/>
      <c r="Q390" s="36"/>
      <c r="AA390" s="60"/>
      <c r="AB390" s="60"/>
      <c r="AC390" s="60"/>
      <c r="AD390" s="60"/>
      <c r="AE390" s="60"/>
      <c r="AF390" s="60"/>
      <c r="AG390" s="60"/>
      <c r="AH390" s="60"/>
      <c r="AI390" s="60"/>
      <c r="AJ390" s="60"/>
      <c r="AK390" s="60"/>
      <c r="AL390" s="60"/>
      <c r="AM390" s="60"/>
      <c r="AN390" s="60"/>
      <c r="AO390" s="60"/>
      <c r="AP390" s="60"/>
      <c r="AQ390" s="60"/>
      <c r="AR390" s="60"/>
      <c r="AS390" s="73"/>
      <c r="AT390" s="60"/>
      <c r="AU390" s="60"/>
      <c r="AV390" s="60"/>
      <c r="AW390" s="60"/>
      <c r="AX390" s="60"/>
      <c r="AY390" s="60"/>
      <c r="AZ390" s="60"/>
      <c r="BA390" s="60"/>
      <c r="BB390" s="60"/>
      <c r="BC390" s="60"/>
      <c r="BD390" s="60"/>
    </row>
    <row r="391" spans="8:56" s="35" customFormat="1" x14ac:dyDescent="0.25">
      <c r="H391" s="36"/>
      <c r="I391" s="36"/>
      <c r="J391" s="36"/>
      <c r="K391" s="36"/>
      <c r="L391" s="36"/>
      <c r="M391" s="36"/>
      <c r="N391" s="36"/>
      <c r="O391" s="36"/>
      <c r="P391" s="36"/>
      <c r="Q391" s="36"/>
      <c r="AA391" s="60"/>
      <c r="AB391" s="60"/>
      <c r="AC391" s="60"/>
      <c r="AD391" s="60"/>
      <c r="AE391" s="60"/>
      <c r="AF391" s="60"/>
      <c r="AG391" s="60"/>
      <c r="AH391" s="60"/>
      <c r="AI391" s="60"/>
      <c r="AJ391" s="60"/>
      <c r="AK391" s="60"/>
      <c r="AL391" s="60"/>
      <c r="AM391" s="60"/>
      <c r="AN391" s="60"/>
      <c r="AO391" s="60"/>
      <c r="AP391" s="60"/>
      <c r="AQ391" s="60"/>
      <c r="AR391" s="60"/>
      <c r="AS391" s="73"/>
      <c r="AT391" s="60"/>
      <c r="AU391" s="60"/>
      <c r="AV391" s="60"/>
      <c r="AW391" s="60"/>
      <c r="AX391" s="60"/>
      <c r="AY391" s="60"/>
      <c r="AZ391" s="60"/>
      <c r="BA391" s="60"/>
      <c r="BB391" s="60"/>
      <c r="BC391" s="60"/>
      <c r="BD391" s="60"/>
    </row>
    <row r="392" spans="8:56" s="35" customFormat="1" x14ac:dyDescent="0.25">
      <c r="H392" s="36"/>
      <c r="I392" s="36"/>
      <c r="J392" s="36"/>
      <c r="K392" s="36"/>
      <c r="L392" s="36"/>
      <c r="M392" s="36"/>
      <c r="N392" s="36"/>
      <c r="O392" s="36"/>
      <c r="P392" s="36"/>
      <c r="Q392" s="36"/>
      <c r="AA392" s="60"/>
      <c r="AB392" s="60"/>
      <c r="AC392" s="60"/>
      <c r="AD392" s="60"/>
      <c r="AE392" s="60"/>
      <c r="AF392" s="60"/>
      <c r="AG392" s="60"/>
      <c r="AH392" s="60"/>
      <c r="AI392" s="60"/>
      <c r="AJ392" s="60"/>
      <c r="AK392" s="60"/>
      <c r="AL392" s="60"/>
      <c r="AM392" s="60"/>
      <c r="AN392" s="60"/>
      <c r="AO392" s="60"/>
      <c r="AP392" s="60"/>
      <c r="AQ392" s="60"/>
      <c r="AR392" s="60"/>
      <c r="AS392" s="73"/>
      <c r="AT392" s="60"/>
      <c r="AU392" s="60"/>
      <c r="AV392" s="60"/>
      <c r="AW392" s="60"/>
      <c r="AX392" s="60"/>
      <c r="AY392" s="60"/>
      <c r="AZ392" s="60"/>
      <c r="BA392" s="60"/>
      <c r="BB392" s="60"/>
      <c r="BC392" s="60"/>
      <c r="BD392" s="60"/>
    </row>
    <row r="393" spans="8:56" s="35" customFormat="1" x14ac:dyDescent="0.25">
      <c r="H393" s="36"/>
      <c r="I393" s="36"/>
      <c r="J393" s="36"/>
      <c r="K393" s="36"/>
      <c r="L393" s="36"/>
      <c r="M393" s="36"/>
      <c r="N393" s="36"/>
      <c r="O393" s="36"/>
      <c r="P393" s="36"/>
      <c r="Q393" s="36"/>
      <c r="AA393" s="60"/>
      <c r="AB393" s="60"/>
      <c r="AC393" s="60"/>
      <c r="AD393" s="60"/>
      <c r="AE393" s="60"/>
      <c r="AF393" s="60"/>
      <c r="AG393" s="60"/>
      <c r="AH393" s="60"/>
      <c r="AI393" s="60"/>
      <c r="AJ393" s="60"/>
      <c r="AK393" s="60"/>
      <c r="AL393" s="60"/>
      <c r="AM393" s="60"/>
      <c r="AN393" s="60"/>
      <c r="AO393" s="60"/>
      <c r="AP393" s="60"/>
      <c r="AQ393" s="60"/>
      <c r="AR393" s="60"/>
      <c r="AS393" s="73"/>
      <c r="AT393" s="60"/>
      <c r="AU393" s="60"/>
      <c r="AV393" s="60"/>
      <c r="AW393" s="60"/>
      <c r="AX393" s="60"/>
      <c r="AY393" s="60"/>
      <c r="AZ393" s="60"/>
      <c r="BA393" s="60"/>
      <c r="BB393" s="60"/>
      <c r="BC393" s="60"/>
      <c r="BD393" s="60"/>
    </row>
    <row r="394" spans="8:56" s="35" customFormat="1" x14ac:dyDescent="0.25">
      <c r="H394" s="36"/>
      <c r="I394" s="36"/>
      <c r="J394" s="36"/>
      <c r="K394" s="36"/>
      <c r="L394" s="36"/>
      <c r="M394" s="36"/>
      <c r="N394" s="36"/>
      <c r="O394" s="36"/>
      <c r="P394" s="36"/>
      <c r="Q394" s="36"/>
      <c r="AA394" s="60"/>
      <c r="AB394" s="60"/>
      <c r="AC394" s="60"/>
      <c r="AD394" s="60"/>
      <c r="AE394" s="60"/>
      <c r="AF394" s="60"/>
      <c r="AG394" s="60"/>
      <c r="AH394" s="60"/>
      <c r="AI394" s="60"/>
      <c r="AJ394" s="60"/>
      <c r="AK394" s="60"/>
      <c r="AL394" s="60"/>
      <c r="AM394" s="60"/>
      <c r="AN394" s="60"/>
      <c r="AO394" s="60"/>
      <c r="AP394" s="60"/>
      <c r="AQ394" s="60"/>
      <c r="AR394" s="60"/>
      <c r="AS394" s="73"/>
      <c r="AT394" s="60"/>
      <c r="AU394" s="60"/>
      <c r="AV394" s="60"/>
      <c r="AW394" s="60"/>
      <c r="AX394" s="60"/>
      <c r="AY394" s="60"/>
      <c r="AZ394" s="60"/>
      <c r="BA394" s="60"/>
      <c r="BB394" s="60"/>
      <c r="BC394" s="60"/>
      <c r="BD394" s="60"/>
    </row>
    <row r="395" spans="8:56" s="35" customFormat="1" x14ac:dyDescent="0.25">
      <c r="H395" s="36"/>
      <c r="I395" s="36"/>
      <c r="J395" s="36"/>
      <c r="K395" s="36"/>
      <c r="L395" s="36"/>
      <c r="M395" s="36"/>
      <c r="N395" s="36"/>
      <c r="O395" s="36"/>
      <c r="P395" s="36"/>
      <c r="Q395" s="36"/>
      <c r="AA395" s="60"/>
      <c r="AB395" s="60"/>
      <c r="AC395" s="60"/>
      <c r="AD395" s="60"/>
      <c r="AE395" s="60"/>
      <c r="AF395" s="60"/>
      <c r="AG395" s="60"/>
      <c r="AH395" s="60"/>
      <c r="AI395" s="60"/>
      <c r="AJ395" s="60"/>
      <c r="AK395" s="60"/>
      <c r="AL395" s="60"/>
      <c r="AM395" s="60"/>
      <c r="AN395" s="60"/>
      <c r="AO395" s="60"/>
      <c r="AP395" s="60"/>
      <c r="AQ395" s="60"/>
      <c r="AR395" s="60"/>
      <c r="AS395" s="73"/>
      <c r="AT395" s="60"/>
      <c r="AU395" s="60"/>
      <c r="AV395" s="60"/>
      <c r="AW395" s="60"/>
      <c r="AX395" s="60"/>
      <c r="AY395" s="60"/>
      <c r="AZ395" s="60"/>
      <c r="BA395" s="60"/>
      <c r="BB395" s="60"/>
      <c r="BC395" s="60"/>
      <c r="BD395" s="60"/>
    </row>
    <row r="396" spans="8:56" s="35" customFormat="1" x14ac:dyDescent="0.25">
      <c r="H396" s="36"/>
      <c r="I396" s="36"/>
      <c r="J396" s="36"/>
      <c r="K396" s="36"/>
      <c r="L396" s="36"/>
      <c r="M396" s="36"/>
      <c r="N396" s="36"/>
      <c r="O396" s="36"/>
      <c r="P396" s="36"/>
      <c r="Q396" s="36"/>
      <c r="AA396" s="60"/>
      <c r="AB396" s="60"/>
      <c r="AC396" s="60"/>
      <c r="AD396" s="60"/>
      <c r="AE396" s="60"/>
      <c r="AF396" s="60"/>
      <c r="AG396" s="60"/>
      <c r="AH396" s="60"/>
      <c r="AI396" s="60"/>
      <c r="AJ396" s="60"/>
      <c r="AK396" s="60"/>
      <c r="AL396" s="60"/>
      <c r="AM396" s="60"/>
      <c r="AN396" s="60"/>
      <c r="AO396" s="60"/>
      <c r="AP396" s="60"/>
      <c r="AQ396" s="60"/>
      <c r="AR396" s="60"/>
      <c r="AS396" s="73"/>
      <c r="AT396" s="60"/>
      <c r="AU396" s="60"/>
      <c r="AV396" s="60"/>
      <c r="AW396" s="60"/>
      <c r="AX396" s="60"/>
      <c r="AY396" s="60"/>
      <c r="AZ396" s="60"/>
      <c r="BA396" s="60"/>
      <c r="BB396" s="60"/>
      <c r="BC396" s="60"/>
      <c r="BD396" s="60"/>
    </row>
    <row r="397" spans="8:56" s="35" customFormat="1" x14ac:dyDescent="0.25">
      <c r="H397" s="36"/>
      <c r="I397" s="36"/>
      <c r="J397" s="36"/>
      <c r="K397" s="36"/>
      <c r="L397" s="36"/>
      <c r="M397" s="36"/>
      <c r="N397" s="36"/>
      <c r="O397" s="36"/>
      <c r="P397" s="36"/>
      <c r="Q397" s="36"/>
      <c r="AA397" s="60"/>
      <c r="AB397" s="60"/>
      <c r="AC397" s="60"/>
      <c r="AD397" s="60"/>
      <c r="AE397" s="60"/>
      <c r="AF397" s="60"/>
      <c r="AG397" s="60"/>
      <c r="AH397" s="60"/>
      <c r="AI397" s="60"/>
      <c r="AJ397" s="60"/>
      <c r="AK397" s="60"/>
      <c r="AL397" s="60"/>
      <c r="AM397" s="60"/>
      <c r="AN397" s="60"/>
      <c r="AO397" s="60"/>
      <c r="AP397" s="60"/>
      <c r="AQ397" s="60"/>
      <c r="AR397" s="60"/>
      <c r="AS397" s="73"/>
      <c r="AT397" s="60"/>
      <c r="AU397" s="60"/>
      <c r="AV397" s="60"/>
      <c r="AW397" s="60"/>
      <c r="AX397" s="60"/>
      <c r="AY397" s="60"/>
      <c r="AZ397" s="60"/>
      <c r="BA397" s="60"/>
      <c r="BB397" s="60"/>
      <c r="BC397" s="60"/>
      <c r="BD397" s="60"/>
    </row>
    <row r="398" spans="8:56" s="35" customFormat="1" x14ac:dyDescent="0.25">
      <c r="H398" s="36"/>
      <c r="I398" s="36"/>
      <c r="J398" s="36"/>
      <c r="K398" s="36"/>
      <c r="L398" s="36"/>
      <c r="M398" s="36"/>
      <c r="N398" s="36"/>
      <c r="O398" s="36"/>
      <c r="P398" s="36"/>
      <c r="Q398" s="36"/>
      <c r="AA398" s="60"/>
      <c r="AB398" s="60"/>
      <c r="AC398" s="60"/>
      <c r="AD398" s="60"/>
      <c r="AE398" s="60"/>
      <c r="AF398" s="60"/>
      <c r="AG398" s="60"/>
      <c r="AH398" s="60"/>
      <c r="AI398" s="60"/>
      <c r="AJ398" s="60"/>
      <c r="AK398" s="60"/>
      <c r="AL398" s="60"/>
      <c r="AM398" s="60"/>
      <c r="AN398" s="60"/>
      <c r="AO398" s="60"/>
      <c r="AP398" s="60"/>
      <c r="AQ398" s="60"/>
      <c r="AR398" s="60"/>
      <c r="AS398" s="73"/>
      <c r="AT398" s="60"/>
      <c r="AU398" s="60"/>
      <c r="AV398" s="60"/>
      <c r="AW398" s="60"/>
      <c r="AX398" s="60"/>
      <c r="AY398" s="60"/>
      <c r="AZ398" s="60"/>
      <c r="BA398" s="60"/>
      <c r="BB398" s="60"/>
      <c r="BC398" s="60"/>
      <c r="BD398" s="60"/>
    </row>
    <row r="399" spans="8:56" s="35" customFormat="1" x14ac:dyDescent="0.25">
      <c r="H399" s="36"/>
      <c r="I399" s="36"/>
      <c r="J399" s="36"/>
      <c r="K399" s="36"/>
      <c r="L399" s="36"/>
      <c r="M399" s="36"/>
      <c r="N399" s="36"/>
      <c r="O399" s="36"/>
      <c r="P399" s="36"/>
      <c r="Q399" s="36"/>
      <c r="AA399" s="60"/>
      <c r="AB399" s="60"/>
      <c r="AC399" s="60"/>
      <c r="AD399" s="60"/>
      <c r="AE399" s="60"/>
      <c r="AF399" s="60"/>
      <c r="AG399" s="60"/>
      <c r="AH399" s="60"/>
      <c r="AI399" s="60"/>
      <c r="AJ399" s="60"/>
      <c r="AK399" s="60"/>
      <c r="AL399" s="60"/>
      <c r="AM399" s="60"/>
      <c r="AN399" s="60"/>
      <c r="AO399" s="60"/>
      <c r="AP399" s="60"/>
      <c r="AQ399" s="60"/>
      <c r="AR399" s="60"/>
      <c r="AS399" s="73"/>
      <c r="AT399" s="60"/>
      <c r="AU399" s="60"/>
      <c r="AV399" s="60"/>
      <c r="AW399" s="60"/>
      <c r="AX399" s="60"/>
      <c r="AY399" s="60"/>
      <c r="AZ399" s="60"/>
      <c r="BA399" s="60"/>
      <c r="BB399" s="60"/>
      <c r="BC399" s="60"/>
      <c r="BD399" s="60"/>
    </row>
    <row r="400" spans="8:56" s="35" customFormat="1" x14ac:dyDescent="0.25">
      <c r="H400" s="36"/>
      <c r="I400" s="36"/>
      <c r="J400" s="36"/>
      <c r="K400" s="36"/>
      <c r="L400" s="36"/>
      <c r="M400" s="36"/>
      <c r="N400" s="36"/>
      <c r="O400" s="36"/>
      <c r="P400" s="36"/>
      <c r="Q400" s="36"/>
      <c r="AA400" s="60"/>
      <c r="AB400" s="60"/>
      <c r="AC400" s="60"/>
      <c r="AD400" s="60"/>
      <c r="AE400" s="60"/>
      <c r="AF400" s="60"/>
      <c r="AG400" s="60"/>
      <c r="AH400" s="60"/>
      <c r="AI400" s="60"/>
      <c r="AJ400" s="60"/>
      <c r="AK400" s="60"/>
      <c r="AL400" s="60"/>
      <c r="AM400" s="60"/>
      <c r="AN400" s="60"/>
      <c r="AO400" s="60"/>
      <c r="AP400" s="60"/>
      <c r="AQ400" s="60"/>
      <c r="AR400" s="60"/>
      <c r="AS400" s="73"/>
      <c r="AT400" s="60"/>
      <c r="AU400" s="60"/>
      <c r="AV400" s="60"/>
      <c r="AW400" s="60"/>
      <c r="AX400" s="60"/>
      <c r="AY400" s="60"/>
      <c r="AZ400" s="60"/>
      <c r="BA400" s="60"/>
      <c r="BB400" s="60"/>
      <c r="BC400" s="60"/>
      <c r="BD400" s="60"/>
    </row>
    <row r="401" spans="8:56" s="35" customFormat="1" x14ac:dyDescent="0.25">
      <c r="H401" s="36"/>
      <c r="I401" s="36"/>
      <c r="J401" s="36"/>
      <c r="K401" s="36"/>
      <c r="L401" s="36"/>
      <c r="M401" s="36"/>
      <c r="N401" s="36"/>
      <c r="O401" s="36"/>
      <c r="P401" s="36"/>
      <c r="Q401" s="36"/>
      <c r="AA401" s="60"/>
      <c r="AB401" s="60"/>
      <c r="AC401" s="60"/>
      <c r="AD401" s="60"/>
      <c r="AE401" s="60"/>
      <c r="AF401" s="60"/>
      <c r="AG401" s="60"/>
      <c r="AH401" s="60"/>
      <c r="AI401" s="60"/>
      <c r="AJ401" s="60"/>
      <c r="AK401" s="60"/>
      <c r="AL401" s="60"/>
      <c r="AM401" s="60"/>
      <c r="AN401" s="60"/>
      <c r="AO401" s="60"/>
      <c r="AP401" s="60"/>
      <c r="AQ401" s="60"/>
      <c r="AR401" s="60"/>
      <c r="AS401" s="73"/>
      <c r="AT401" s="60"/>
      <c r="AU401" s="60"/>
      <c r="AV401" s="60"/>
      <c r="AW401" s="60"/>
      <c r="AX401" s="60"/>
      <c r="AY401" s="60"/>
      <c r="AZ401" s="60"/>
      <c r="BA401" s="60"/>
      <c r="BB401" s="60"/>
      <c r="BC401" s="60"/>
      <c r="BD401" s="60"/>
    </row>
    <row r="402" spans="8:56" s="35" customFormat="1" x14ac:dyDescent="0.25">
      <c r="H402" s="36"/>
      <c r="I402" s="36"/>
      <c r="J402" s="36"/>
      <c r="K402" s="36"/>
      <c r="L402" s="36"/>
      <c r="M402" s="36"/>
      <c r="N402" s="36"/>
      <c r="O402" s="36"/>
      <c r="P402" s="36"/>
      <c r="Q402" s="36"/>
      <c r="AA402" s="60"/>
      <c r="AB402" s="60"/>
      <c r="AC402" s="60"/>
      <c r="AD402" s="60"/>
      <c r="AE402" s="60"/>
      <c r="AF402" s="60"/>
      <c r="AG402" s="60"/>
      <c r="AH402" s="60"/>
      <c r="AI402" s="60"/>
      <c r="AJ402" s="60"/>
      <c r="AK402" s="60"/>
      <c r="AL402" s="60"/>
      <c r="AM402" s="60"/>
      <c r="AN402" s="60"/>
      <c r="AO402" s="60"/>
      <c r="AP402" s="60"/>
      <c r="AQ402" s="60"/>
      <c r="AR402" s="60"/>
      <c r="AS402" s="73"/>
      <c r="AT402" s="60"/>
      <c r="AU402" s="60"/>
      <c r="AV402" s="60"/>
      <c r="AW402" s="60"/>
      <c r="AX402" s="60"/>
      <c r="AY402" s="60"/>
      <c r="AZ402" s="60"/>
      <c r="BA402" s="60"/>
      <c r="BB402" s="60"/>
      <c r="BC402" s="60"/>
      <c r="BD402" s="60"/>
    </row>
    <row r="403" spans="8:56" s="35" customFormat="1" x14ac:dyDescent="0.25">
      <c r="H403" s="36"/>
      <c r="I403" s="36"/>
      <c r="J403" s="36"/>
      <c r="K403" s="36"/>
      <c r="L403" s="36"/>
      <c r="M403" s="36"/>
      <c r="N403" s="36"/>
      <c r="O403" s="36"/>
      <c r="P403" s="36"/>
      <c r="Q403" s="36"/>
      <c r="AA403" s="60"/>
      <c r="AB403" s="60"/>
      <c r="AC403" s="60"/>
      <c r="AD403" s="60"/>
      <c r="AE403" s="60"/>
      <c r="AF403" s="60"/>
      <c r="AG403" s="60"/>
      <c r="AH403" s="60"/>
      <c r="AI403" s="60"/>
      <c r="AJ403" s="60"/>
      <c r="AK403" s="60"/>
      <c r="AL403" s="60"/>
      <c r="AM403" s="60"/>
      <c r="AN403" s="60"/>
      <c r="AO403" s="60"/>
      <c r="AP403" s="60"/>
      <c r="AQ403" s="60"/>
      <c r="AR403" s="60"/>
      <c r="AS403" s="73"/>
      <c r="AT403" s="60"/>
      <c r="AU403" s="60"/>
      <c r="AV403" s="60"/>
      <c r="AW403" s="60"/>
      <c r="AX403" s="60"/>
      <c r="AY403" s="60"/>
      <c r="AZ403" s="60"/>
      <c r="BA403" s="60"/>
      <c r="BB403" s="60"/>
      <c r="BC403" s="60"/>
      <c r="BD403" s="60"/>
    </row>
    <row r="404" spans="8:56" s="35" customFormat="1" x14ac:dyDescent="0.25">
      <c r="H404" s="36"/>
      <c r="I404" s="36"/>
      <c r="J404" s="36"/>
      <c r="K404" s="36"/>
      <c r="L404" s="36"/>
      <c r="M404" s="36"/>
      <c r="N404" s="36"/>
      <c r="O404" s="36"/>
      <c r="P404" s="36"/>
      <c r="Q404" s="36"/>
      <c r="AA404" s="60"/>
      <c r="AB404" s="60"/>
      <c r="AC404" s="60"/>
      <c r="AD404" s="60"/>
      <c r="AE404" s="60"/>
      <c r="AF404" s="60"/>
      <c r="AG404" s="60"/>
      <c r="AH404" s="60"/>
      <c r="AI404" s="60"/>
      <c r="AJ404" s="60"/>
      <c r="AK404" s="60"/>
      <c r="AL404" s="60"/>
      <c r="AM404" s="60"/>
      <c r="AN404" s="60"/>
      <c r="AO404" s="60"/>
      <c r="AP404" s="60"/>
      <c r="AQ404" s="60"/>
      <c r="AR404" s="60"/>
      <c r="AS404" s="73"/>
      <c r="AT404" s="60"/>
      <c r="AU404" s="60"/>
      <c r="AV404" s="60"/>
      <c r="AW404" s="60"/>
      <c r="AX404" s="60"/>
      <c r="AY404" s="60"/>
      <c r="AZ404" s="60"/>
      <c r="BA404" s="60"/>
      <c r="BB404" s="60"/>
      <c r="BC404" s="60"/>
      <c r="BD404" s="60"/>
    </row>
    <row r="405" spans="8:56" s="35" customFormat="1" x14ac:dyDescent="0.25">
      <c r="H405" s="36"/>
      <c r="I405" s="36"/>
      <c r="J405" s="36"/>
      <c r="K405" s="36"/>
      <c r="L405" s="36"/>
      <c r="M405" s="36"/>
      <c r="N405" s="36"/>
      <c r="O405" s="36"/>
      <c r="P405" s="36"/>
      <c r="Q405" s="36"/>
      <c r="AA405" s="60"/>
      <c r="AB405" s="60"/>
      <c r="AC405" s="60"/>
      <c r="AD405" s="60"/>
      <c r="AE405" s="60"/>
      <c r="AF405" s="60"/>
      <c r="AG405" s="60"/>
      <c r="AH405" s="60"/>
      <c r="AI405" s="60"/>
      <c r="AJ405" s="60"/>
      <c r="AK405" s="60"/>
      <c r="AL405" s="60"/>
      <c r="AM405" s="60"/>
      <c r="AN405" s="60"/>
      <c r="AO405" s="60"/>
      <c r="AP405" s="60"/>
      <c r="AQ405" s="60"/>
      <c r="AR405" s="60"/>
      <c r="AS405" s="73"/>
      <c r="AT405" s="60"/>
      <c r="AU405" s="60"/>
      <c r="AV405" s="60"/>
      <c r="AW405" s="60"/>
      <c r="AX405" s="60"/>
      <c r="AY405" s="60"/>
      <c r="AZ405" s="60"/>
      <c r="BA405" s="60"/>
      <c r="BB405" s="60"/>
      <c r="BC405" s="60"/>
      <c r="BD405" s="60"/>
    </row>
    <row r="406" spans="8:56" s="35" customFormat="1" x14ac:dyDescent="0.25">
      <c r="H406" s="36"/>
      <c r="I406" s="36"/>
      <c r="J406" s="36"/>
      <c r="K406" s="36"/>
      <c r="L406" s="36"/>
      <c r="M406" s="36"/>
      <c r="N406" s="36"/>
      <c r="O406" s="36"/>
      <c r="P406" s="36"/>
      <c r="Q406" s="36"/>
      <c r="AA406" s="60"/>
      <c r="AB406" s="60"/>
      <c r="AC406" s="60"/>
      <c r="AD406" s="60"/>
      <c r="AE406" s="60"/>
      <c r="AF406" s="60"/>
      <c r="AG406" s="60"/>
      <c r="AH406" s="60"/>
      <c r="AI406" s="60"/>
      <c r="AJ406" s="60"/>
      <c r="AK406" s="60"/>
      <c r="AL406" s="60"/>
      <c r="AM406" s="60"/>
      <c r="AN406" s="60"/>
      <c r="AO406" s="60"/>
      <c r="AP406" s="60"/>
      <c r="AQ406" s="60"/>
      <c r="AR406" s="60"/>
      <c r="AS406" s="73"/>
      <c r="AT406" s="60"/>
      <c r="AU406" s="60"/>
      <c r="AV406" s="60"/>
      <c r="AW406" s="60"/>
      <c r="AX406" s="60"/>
      <c r="AY406" s="60"/>
      <c r="AZ406" s="60"/>
      <c r="BA406" s="60"/>
      <c r="BB406" s="60"/>
      <c r="BC406" s="60"/>
      <c r="BD406" s="60"/>
    </row>
    <row r="407" spans="8:56" s="35" customFormat="1" x14ac:dyDescent="0.25">
      <c r="H407" s="36"/>
      <c r="I407" s="36"/>
      <c r="J407" s="36"/>
      <c r="K407" s="36"/>
      <c r="L407" s="36"/>
      <c r="M407" s="36"/>
      <c r="N407" s="36"/>
      <c r="O407" s="36"/>
      <c r="P407" s="36"/>
      <c r="Q407" s="36"/>
      <c r="AA407" s="60"/>
      <c r="AB407" s="60"/>
      <c r="AC407" s="60"/>
      <c r="AD407" s="60"/>
      <c r="AE407" s="60"/>
      <c r="AF407" s="60"/>
      <c r="AG407" s="60"/>
      <c r="AH407" s="60"/>
      <c r="AI407" s="60"/>
      <c r="AJ407" s="60"/>
      <c r="AK407" s="60"/>
      <c r="AL407" s="60"/>
      <c r="AM407" s="60"/>
      <c r="AN407" s="60"/>
      <c r="AO407" s="60"/>
      <c r="AP407" s="60"/>
      <c r="AQ407" s="60"/>
      <c r="AR407" s="60"/>
      <c r="AS407" s="73"/>
      <c r="AT407" s="60"/>
      <c r="AU407" s="60"/>
      <c r="AV407" s="60"/>
      <c r="AW407" s="60"/>
      <c r="AX407" s="60"/>
      <c r="AY407" s="60"/>
      <c r="AZ407" s="60"/>
      <c r="BA407" s="60"/>
      <c r="BB407" s="60"/>
      <c r="BC407" s="60"/>
      <c r="BD407" s="60"/>
    </row>
    <row r="408" spans="8:56" s="35" customFormat="1" x14ac:dyDescent="0.25">
      <c r="H408" s="36"/>
      <c r="I408" s="36"/>
      <c r="J408" s="36"/>
      <c r="K408" s="36"/>
      <c r="L408" s="36"/>
      <c r="M408" s="36"/>
      <c r="N408" s="36"/>
      <c r="O408" s="36"/>
      <c r="P408" s="36"/>
      <c r="Q408" s="36"/>
      <c r="AA408" s="60"/>
      <c r="AB408" s="60"/>
      <c r="AC408" s="60"/>
      <c r="AD408" s="60"/>
      <c r="AE408" s="60"/>
      <c r="AF408" s="60"/>
      <c r="AG408" s="60"/>
      <c r="AH408" s="60"/>
      <c r="AI408" s="60"/>
      <c r="AJ408" s="60"/>
      <c r="AK408" s="60"/>
      <c r="AL408" s="60"/>
      <c r="AM408" s="60"/>
      <c r="AN408" s="60"/>
      <c r="AO408" s="60"/>
      <c r="AP408" s="60"/>
      <c r="AQ408" s="60"/>
      <c r="AR408" s="60"/>
      <c r="AS408" s="73"/>
      <c r="AT408" s="60"/>
      <c r="AU408" s="60"/>
      <c r="AV408" s="60"/>
      <c r="AW408" s="60"/>
      <c r="AX408" s="60"/>
      <c r="AY408" s="60"/>
      <c r="AZ408" s="60"/>
      <c r="BA408" s="60"/>
      <c r="BB408" s="60"/>
      <c r="BC408" s="60"/>
      <c r="BD408" s="60"/>
    </row>
    <row r="409" spans="8:56" s="35" customFormat="1" x14ac:dyDescent="0.25">
      <c r="H409" s="36"/>
      <c r="I409" s="36"/>
      <c r="J409" s="36"/>
      <c r="K409" s="36"/>
      <c r="L409" s="36"/>
      <c r="M409" s="36"/>
      <c r="N409" s="36"/>
      <c r="O409" s="36"/>
      <c r="P409" s="36"/>
      <c r="Q409" s="36"/>
      <c r="AA409" s="60"/>
      <c r="AB409" s="60"/>
      <c r="AC409" s="60"/>
      <c r="AD409" s="60"/>
      <c r="AE409" s="60"/>
      <c r="AF409" s="60"/>
      <c r="AG409" s="60"/>
      <c r="AH409" s="60"/>
      <c r="AI409" s="60"/>
      <c r="AJ409" s="60"/>
      <c r="AK409" s="60"/>
      <c r="AL409" s="60"/>
      <c r="AM409" s="60"/>
      <c r="AN409" s="60"/>
      <c r="AO409" s="60"/>
      <c r="AP409" s="60"/>
      <c r="AQ409" s="60"/>
      <c r="AR409" s="60"/>
      <c r="AS409" s="73"/>
      <c r="AT409" s="60"/>
      <c r="AU409" s="60"/>
      <c r="AV409" s="60"/>
      <c r="AW409" s="60"/>
      <c r="AX409" s="60"/>
      <c r="AY409" s="60"/>
      <c r="AZ409" s="60"/>
      <c r="BA409" s="60"/>
      <c r="BB409" s="60"/>
      <c r="BC409" s="60"/>
      <c r="BD409" s="60"/>
    </row>
    <row r="410" spans="8:56" s="35" customFormat="1" x14ac:dyDescent="0.25">
      <c r="H410" s="36"/>
      <c r="I410" s="36"/>
      <c r="J410" s="36"/>
      <c r="K410" s="36"/>
      <c r="L410" s="36"/>
      <c r="M410" s="36"/>
      <c r="N410" s="36"/>
      <c r="O410" s="36"/>
      <c r="P410" s="36"/>
      <c r="Q410" s="36"/>
      <c r="AA410" s="60"/>
      <c r="AB410" s="60"/>
      <c r="AC410" s="60"/>
      <c r="AD410" s="60"/>
      <c r="AE410" s="60"/>
      <c r="AF410" s="60"/>
      <c r="AG410" s="60"/>
      <c r="AH410" s="60"/>
      <c r="AI410" s="60"/>
      <c r="AJ410" s="60"/>
      <c r="AK410" s="60"/>
      <c r="AL410" s="60"/>
      <c r="AM410" s="60"/>
      <c r="AN410" s="60"/>
      <c r="AO410" s="60"/>
      <c r="AP410" s="60"/>
      <c r="AQ410" s="60"/>
      <c r="AR410" s="60"/>
      <c r="AS410" s="73"/>
      <c r="AT410" s="60"/>
      <c r="AU410" s="60"/>
      <c r="AV410" s="60"/>
      <c r="AW410" s="60"/>
      <c r="AX410" s="60"/>
      <c r="AY410" s="60"/>
      <c r="AZ410" s="60"/>
      <c r="BA410" s="60"/>
      <c r="BB410" s="60"/>
      <c r="BC410" s="60"/>
      <c r="BD410" s="60"/>
    </row>
    <row r="411" spans="8:56" s="35" customFormat="1" x14ac:dyDescent="0.25">
      <c r="H411" s="36"/>
      <c r="I411" s="36"/>
      <c r="J411" s="36"/>
      <c r="K411" s="36"/>
      <c r="L411" s="36"/>
      <c r="M411" s="36"/>
      <c r="N411" s="36"/>
      <c r="O411" s="36"/>
      <c r="P411" s="36"/>
      <c r="Q411" s="36"/>
      <c r="AA411" s="60"/>
      <c r="AB411" s="60"/>
      <c r="AC411" s="60"/>
      <c r="AD411" s="60"/>
      <c r="AE411" s="60"/>
      <c r="AF411" s="60"/>
      <c r="AG411" s="60"/>
      <c r="AH411" s="60"/>
      <c r="AI411" s="60"/>
      <c r="AJ411" s="60"/>
      <c r="AK411" s="60"/>
      <c r="AL411" s="60"/>
      <c r="AM411" s="60"/>
      <c r="AN411" s="60"/>
      <c r="AO411" s="60"/>
      <c r="AP411" s="60"/>
      <c r="AQ411" s="60"/>
      <c r="AR411" s="60"/>
      <c r="AS411" s="73"/>
      <c r="AT411" s="60"/>
      <c r="AU411" s="60"/>
      <c r="AV411" s="60"/>
      <c r="AW411" s="60"/>
      <c r="AX411" s="60"/>
      <c r="AY411" s="60"/>
      <c r="AZ411" s="60"/>
      <c r="BA411" s="60"/>
      <c r="BB411" s="60"/>
      <c r="BC411" s="60"/>
      <c r="BD411" s="60"/>
    </row>
    <row r="412" spans="8:56" s="35" customFormat="1" x14ac:dyDescent="0.25">
      <c r="H412" s="36"/>
      <c r="I412" s="36"/>
      <c r="J412" s="36"/>
      <c r="K412" s="36"/>
      <c r="L412" s="36"/>
      <c r="M412" s="36"/>
      <c r="N412" s="36"/>
      <c r="O412" s="36"/>
      <c r="P412" s="36"/>
      <c r="Q412" s="36"/>
      <c r="AA412" s="60"/>
      <c r="AB412" s="60"/>
      <c r="AC412" s="60"/>
      <c r="AD412" s="60"/>
      <c r="AE412" s="60"/>
      <c r="AF412" s="60"/>
      <c r="AG412" s="60"/>
      <c r="AH412" s="60"/>
      <c r="AI412" s="60"/>
      <c r="AJ412" s="60"/>
      <c r="AK412" s="60"/>
      <c r="AL412" s="60"/>
      <c r="AM412" s="60"/>
      <c r="AN412" s="60"/>
      <c r="AO412" s="60"/>
      <c r="AP412" s="60"/>
      <c r="AQ412" s="60"/>
      <c r="AR412" s="60"/>
      <c r="AS412" s="73"/>
      <c r="AT412" s="60"/>
      <c r="AU412" s="60"/>
      <c r="AV412" s="60"/>
      <c r="AW412" s="60"/>
      <c r="AX412" s="60"/>
      <c r="AY412" s="60"/>
      <c r="AZ412" s="60"/>
      <c r="BA412" s="60"/>
      <c r="BB412" s="60"/>
      <c r="BC412" s="60"/>
      <c r="BD412" s="60"/>
    </row>
    <row r="413" spans="8:56" s="35" customFormat="1" x14ac:dyDescent="0.25">
      <c r="H413" s="36"/>
      <c r="I413" s="36"/>
      <c r="J413" s="36"/>
      <c r="K413" s="36"/>
      <c r="L413" s="36"/>
      <c r="M413" s="36"/>
      <c r="N413" s="36"/>
      <c r="O413" s="36"/>
      <c r="P413" s="36"/>
      <c r="Q413" s="36"/>
      <c r="AA413" s="60"/>
      <c r="AB413" s="60"/>
      <c r="AC413" s="60"/>
      <c r="AD413" s="60"/>
      <c r="AE413" s="60"/>
      <c r="AF413" s="60"/>
      <c r="AG413" s="60"/>
      <c r="AH413" s="60"/>
      <c r="AI413" s="60"/>
      <c r="AJ413" s="60"/>
      <c r="AK413" s="60"/>
      <c r="AL413" s="60"/>
      <c r="AM413" s="60"/>
      <c r="AN413" s="60"/>
      <c r="AO413" s="60"/>
      <c r="AP413" s="60"/>
      <c r="AQ413" s="60"/>
      <c r="AR413" s="60"/>
      <c r="AS413" s="73"/>
      <c r="AT413" s="60"/>
      <c r="AU413" s="60"/>
      <c r="AV413" s="60"/>
      <c r="AW413" s="60"/>
      <c r="AX413" s="60"/>
      <c r="AY413" s="60"/>
      <c r="AZ413" s="60"/>
      <c r="BA413" s="60"/>
      <c r="BB413" s="60"/>
      <c r="BC413" s="60"/>
      <c r="BD413" s="60"/>
    </row>
    <row r="414" spans="8:56" s="35" customFormat="1" x14ac:dyDescent="0.25">
      <c r="H414" s="36"/>
      <c r="I414" s="36"/>
      <c r="J414" s="36"/>
      <c r="K414" s="36"/>
      <c r="L414" s="36"/>
      <c r="M414" s="36"/>
      <c r="N414" s="36"/>
      <c r="O414" s="36"/>
      <c r="P414" s="36"/>
      <c r="Q414" s="36"/>
      <c r="AA414" s="60"/>
      <c r="AB414" s="60"/>
      <c r="AC414" s="60"/>
      <c r="AD414" s="60"/>
      <c r="AE414" s="60"/>
      <c r="AF414" s="60"/>
      <c r="AG414" s="60"/>
      <c r="AH414" s="60"/>
      <c r="AI414" s="60"/>
      <c r="AJ414" s="60"/>
      <c r="AK414" s="60"/>
      <c r="AL414" s="60"/>
      <c r="AM414" s="60"/>
      <c r="AN414" s="60"/>
      <c r="AO414" s="60"/>
      <c r="AP414" s="60"/>
      <c r="AQ414" s="60"/>
      <c r="AR414" s="60"/>
      <c r="AS414" s="73"/>
      <c r="AT414" s="60"/>
      <c r="AU414" s="60"/>
      <c r="AV414" s="60"/>
      <c r="AW414" s="60"/>
      <c r="AX414" s="60"/>
      <c r="AY414" s="60"/>
      <c r="AZ414" s="60"/>
      <c r="BA414" s="60"/>
      <c r="BB414" s="60"/>
      <c r="BC414" s="60"/>
      <c r="BD414" s="60"/>
    </row>
    <row r="415" spans="8:56" s="35" customFormat="1" x14ac:dyDescent="0.25">
      <c r="H415" s="36"/>
      <c r="I415" s="36"/>
      <c r="J415" s="36"/>
      <c r="K415" s="36"/>
      <c r="L415" s="36"/>
      <c r="M415" s="36"/>
      <c r="N415" s="36"/>
      <c r="O415" s="36"/>
      <c r="P415" s="36"/>
      <c r="Q415" s="36"/>
      <c r="AA415" s="60"/>
      <c r="AB415" s="60"/>
      <c r="AC415" s="60"/>
      <c r="AD415" s="60"/>
      <c r="AE415" s="60"/>
      <c r="AF415" s="60"/>
      <c r="AG415" s="60"/>
      <c r="AH415" s="60"/>
      <c r="AI415" s="60"/>
      <c r="AJ415" s="60"/>
      <c r="AK415" s="60"/>
      <c r="AL415" s="60"/>
      <c r="AM415" s="60"/>
      <c r="AN415" s="60"/>
      <c r="AO415" s="60"/>
      <c r="AP415" s="60"/>
      <c r="AQ415" s="60"/>
      <c r="AR415" s="60"/>
      <c r="AS415" s="73"/>
      <c r="AT415" s="60"/>
      <c r="AU415" s="60"/>
      <c r="AV415" s="60"/>
      <c r="AW415" s="60"/>
      <c r="AX415" s="60"/>
      <c r="AY415" s="60"/>
      <c r="AZ415" s="60"/>
      <c r="BA415" s="60"/>
      <c r="BB415" s="60"/>
      <c r="BC415" s="60"/>
      <c r="BD415" s="60"/>
    </row>
    <row r="416" spans="8:56" s="35" customFormat="1" x14ac:dyDescent="0.25">
      <c r="H416" s="36"/>
      <c r="I416" s="36"/>
      <c r="J416" s="36"/>
      <c r="K416" s="36"/>
      <c r="L416" s="36"/>
      <c r="M416" s="36"/>
      <c r="N416" s="36"/>
      <c r="O416" s="36"/>
      <c r="P416" s="36"/>
      <c r="Q416" s="36"/>
      <c r="AA416" s="60"/>
      <c r="AB416" s="60"/>
      <c r="AC416" s="60"/>
      <c r="AD416" s="60"/>
      <c r="AE416" s="60"/>
      <c r="AF416" s="60"/>
      <c r="AG416" s="60"/>
      <c r="AH416" s="60"/>
      <c r="AI416" s="60"/>
      <c r="AJ416" s="60"/>
      <c r="AK416" s="60"/>
      <c r="AL416" s="60"/>
      <c r="AM416" s="60"/>
      <c r="AN416" s="60"/>
      <c r="AO416" s="60"/>
      <c r="AP416" s="60"/>
      <c r="AQ416" s="60"/>
      <c r="AR416" s="60"/>
      <c r="AS416" s="73"/>
      <c r="AT416" s="60"/>
      <c r="AU416" s="60"/>
      <c r="AV416" s="60"/>
      <c r="AW416" s="60"/>
      <c r="AX416" s="60"/>
      <c r="AY416" s="60"/>
      <c r="AZ416" s="60"/>
      <c r="BA416" s="60"/>
      <c r="BB416" s="60"/>
      <c r="BC416" s="60"/>
      <c r="BD416" s="60"/>
    </row>
    <row r="417" spans="8:56" s="35" customFormat="1" x14ac:dyDescent="0.25">
      <c r="H417" s="36"/>
      <c r="I417" s="36"/>
      <c r="J417" s="36"/>
      <c r="K417" s="36"/>
      <c r="L417" s="36"/>
      <c r="M417" s="36"/>
      <c r="N417" s="36"/>
      <c r="O417" s="36"/>
      <c r="P417" s="36"/>
      <c r="Q417" s="36"/>
      <c r="AA417" s="60"/>
      <c r="AB417" s="60"/>
      <c r="AC417" s="60"/>
      <c r="AD417" s="60"/>
      <c r="AE417" s="60"/>
      <c r="AF417" s="60"/>
      <c r="AG417" s="60"/>
      <c r="AH417" s="60"/>
      <c r="AI417" s="60"/>
      <c r="AJ417" s="60"/>
      <c r="AK417" s="60"/>
      <c r="AL417" s="60"/>
      <c r="AM417" s="60"/>
      <c r="AN417" s="60"/>
      <c r="AO417" s="60"/>
      <c r="AP417" s="60"/>
      <c r="AQ417" s="60"/>
      <c r="AR417" s="60"/>
      <c r="AS417" s="73"/>
      <c r="AT417" s="60"/>
      <c r="AU417" s="60"/>
      <c r="AV417" s="60"/>
      <c r="AW417" s="60"/>
      <c r="AX417" s="60"/>
      <c r="AY417" s="60"/>
      <c r="AZ417" s="60"/>
      <c r="BA417" s="60"/>
      <c r="BB417" s="60"/>
      <c r="BC417" s="60"/>
      <c r="BD417" s="60"/>
    </row>
    <row r="418" spans="8:56" s="35" customFormat="1" x14ac:dyDescent="0.25">
      <c r="H418" s="36"/>
      <c r="I418" s="36"/>
      <c r="J418" s="36"/>
      <c r="K418" s="36"/>
      <c r="L418" s="36"/>
      <c r="M418" s="36"/>
      <c r="N418" s="36"/>
      <c r="O418" s="36"/>
      <c r="P418" s="36"/>
      <c r="Q418" s="36"/>
      <c r="AA418" s="60"/>
      <c r="AB418" s="60"/>
      <c r="AC418" s="60"/>
      <c r="AD418" s="60"/>
      <c r="AE418" s="60"/>
      <c r="AF418" s="60"/>
      <c r="AG418" s="60"/>
      <c r="AH418" s="60"/>
      <c r="AI418" s="60"/>
      <c r="AJ418" s="60"/>
      <c r="AK418" s="60"/>
      <c r="AL418" s="60"/>
      <c r="AM418" s="60"/>
      <c r="AN418" s="60"/>
      <c r="AO418" s="60"/>
      <c r="AP418" s="60"/>
      <c r="AQ418" s="60"/>
      <c r="AR418" s="60"/>
      <c r="AS418" s="73"/>
      <c r="AT418" s="60"/>
      <c r="AU418" s="60"/>
      <c r="AV418" s="60"/>
      <c r="AW418" s="60"/>
      <c r="AX418" s="60"/>
      <c r="AY418" s="60"/>
      <c r="AZ418" s="60"/>
      <c r="BA418" s="60"/>
      <c r="BB418" s="60"/>
      <c r="BC418" s="60"/>
      <c r="BD418" s="60"/>
    </row>
    <row r="419" spans="8:56" s="35" customFormat="1" x14ac:dyDescent="0.25">
      <c r="H419" s="36"/>
      <c r="I419" s="36"/>
      <c r="J419" s="36"/>
      <c r="K419" s="36"/>
      <c r="L419" s="36"/>
      <c r="M419" s="36"/>
      <c r="N419" s="36"/>
      <c r="O419" s="36"/>
      <c r="P419" s="36"/>
      <c r="Q419" s="36"/>
      <c r="AA419" s="60"/>
      <c r="AB419" s="60"/>
      <c r="AC419" s="60"/>
      <c r="AD419" s="60"/>
      <c r="AE419" s="60"/>
      <c r="AF419" s="60"/>
      <c r="AG419" s="60"/>
      <c r="AH419" s="60"/>
      <c r="AI419" s="60"/>
      <c r="AJ419" s="60"/>
      <c r="AK419" s="60"/>
      <c r="AL419" s="60"/>
      <c r="AM419" s="60"/>
      <c r="AN419" s="60"/>
      <c r="AO419" s="60"/>
      <c r="AP419" s="60"/>
      <c r="AQ419" s="60"/>
      <c r="AR419" s="60"/>
      <c r="AS419" s="73"/>
      <c r="AT419" s="60"/>
      <c r="AU419" s="60"/>
      <c r="AV419" s="60"/>
      <c r="AW419" s="60"/>
      <c r="AX419" s="60"/>
      <c r="AY419" s="60"/>
      <c r="AZ419" s="60"/>
      <c r="BA419" s="60"/>
      <c r="BB419" s="60"/>
      <c r="BC419" s="60"/>
      <c r="BD419" s="60"/>
    </row>
    <row r="420" spans="8:56" s="35" customFormat="1" x14ac:dyDescent="0.25">
      <c r="H420" s="36"/>
      <c r="I420" s="36"/>
      <c r="J420" s="36"/>
      <c r="K420" s="36"/>
      <c r="L420" s="36"/>
      <c r="M420" s="36"/>
      <c r="N420" s="36"/>
      <c r="O420" s="36"/>
      <c r="P420" s="36"/>
      <c r="Q420" s="36"/>
      <c r="AA420" s="60"/>
      <c r="AB420" s="60"/>
      <c r="AC420" s="60"/>
      <c r="AD420" s="60"/>
      <c r="AE420" s="60"/>
      <c r="AF420" s="60"/>
      <c r="AG420" s="60"/>
      <c r="AH420" s="60"/>
      <c r="AI420" s="60"/>
      <c r="AJ420" s="60"/>
      <c r="AK420" s="60"/>
      <c r="AL420" s="60"/>
      <c r="AM420" s="60"/>
      <c r="AN420" s="60"/>
      <c r="AO420" s="60"/>
      <c r="AP420" s="60"/>
      <c r="AQ420" s="60"/>
      <c r="AR420" s="60"/>
      <c r="AS420" s="73"/>
      <c r="AT420" s="60"/>
      <c r="AU420" s="60"/>
      <c r="AV420" s="60"/>
      <c r="AW420" s="60"/>
      <c r="AX420" s="60"/>
      <c r="AY420" s="60"/>
      <c r="AZ420" s="60"/>
      <c r="BA420" s="60"/>
      <c r="BB420" s="60"/>
      <c r="BC420" s="60"/>
      <c r="BD420" s="60"/>
    </row>
    <row r="421" spans="8:56" s="35" customFormat="1" x14ac:dyDescent="0.25">
      <c r="H421" s="36"/>
      <c r="I421" s="36"/>
      <c r="J421" s="36"/>
      <c r="K421" s="36"/>
      <c r="L421" s="36"/>
      <c r="M421" s="36"/>
      <c r="N421" s="36"/>
      <c r="O421" s="36"/>
      <c r="P421" s="36"/>
      <c r="Q421" s="36"/>
      <c r="AA421" s="60"/>
      <c r="AB421" s="60"/>
      <c r="AC421" s="60"/>
      <c r="AD421" s="60"/>
      <c r="AE421" s="60"/>
      <c r="AF421" s="60"/>
      <c r="AG421" s="60"/>
      <c r="AH421" s="60"/>
      <c r="AI421" s="60"/>
      <c r="AJ421" s="60"/>
      <c r="AK421" s="60"/>
      <c r="AL421" s="60"/>
      <c r="AM421" s="60"/>
      <c r="AN421" s="60"/>
      <c r="AO421" s="60"/>
      <c r="AP421" s="60"/>
      <c r="AQ421" s="60"/>
      <c r="AR421" s="60"/>
      <c r="AS421" s="73"/>
      <c r="AT421" s="60"/>
      <c r="AU421" s="60"/>
      <c r="AV421" s="60"/>
      <c r="AW421" s="60"/>
      <c r="AX421" s="60"/>
      <c r="AY421" s="60"/>
      <c r="AZ421" s="60"/>
      <c r="BA421" s="60"/>
      <c r="BB421" s="60"/>
      <c r="BC421" s="60"/>
      <c r="BD421" s="60"/>
    </row>
    <row r="422" spans="8:56" s="35" customFormat="1" x14ac:dyDescent="0.25">
      <c r="H422" s="36"/>
      <c r="I422" s="36"/>
      <c r="J422" s="36"/>
      <c r="K422" s="36"/>
      <c r="L422" s="36"/>
      <c r="M422" s="36"/>
      <c r="N422" s="36"/>
      <c r="O422" s="36"/>
      <c r="P422" s="36"/>
      <c r="Q422" s="36"/>
      <c r="AA422" s="60"/>
      <c r="AB422" s="60"/>
      <c r="AC422" s="60"/>
      <c r="AD422" s="60"/>
      <c r="AE422" s="60"/>
      <c r="AF422" s="60"/>
      <c r="AG422" s="60"/>
      <c r="AH422" s="60"/>
      <c r="AI422" s="60"/>
      <c r="AJ422" s="60"/>
      <c r="AK422" s="60"/>
      <c r="AL422" s="60"/>
      <c r="AM422" s="60"/>
      <c r="AN422" s="60"/>
      <c r="AO422" s="60"/>
      <c r="AP422" s="60"/>
      <c r="AQ422" s="60"/>
      <c r="AR422" s="60"/>
      <c r="AS422" s="73"/>
      <c r="AT422" s="60"/>
      <c r="AU422" s="60"/>
      <c r="AV422" s="60"/>
      <c r="AW422" s="60"/>
      <c r="AX422" s="60"/>
      <c r="AY422" s="60"/>
      <c r="AZ422" s="60"/>
      <c r="BA422" s="60"/>
      <c r="BB422" s="60"/>
      <c r="BC422" s="60"/>
      <c r="BD422" s="60"/>
    </row>
    <row r="423" spans="8:56" s="35" customFormat="1" x14ac:dyDescent="0.25">
      <c r="H423" s="36"/>
      <c r="I423" s="36"/>
      <c r="J423" s="36"/>
      <c r="K423" s="36"/>
      <c r="L423" s="36"/>
      <c r="M423" s="36"/>
      <c r="N423" s="36"/>
      <c r="O423" s="36"/>
      <c r="P423" s="36"/>
      <c r="Q423" s="36"/>
      <c r="AA423" s="60"/>
      <c r="AB423" s="60"/>
      <c r="AC423" s="60"/>
      <c r="AD423" s="60"/>
      <c r="AE423" s="60"/>
      <c r="AF423" s="60"/>
      <c r="AG423" s="60"/>
      <c r="AH423" s="60"/>
      <c r="AI423" s="60"/>
      <c r="AJ423" s="60"/>
      <c r="AK423" s="60"/>
      <c r="AL423" s="60"/>
      <c r="AM423" s="60"/>
      <c r="AN423" s="60"/>
      <c r="AO423" s="60"/>
      <c r="AP423" s="60"/>
      <c r="AQ423" s="60"/>
      <c r="AR423" s="60"/>
      <c r="AS423" s="73"/>
      <c r="AT423" s="60"/>
      <c r="AU423" s="60"/>
      <c r="AV423" s="60"/>
      <c r="AW423" s="60"/>
      <c r="AX423" s="60"/>
      <c r="AY423" s="60"/>
      <c r="AZ423" s="60"/>
      <c r="BA423" s="60"/>
      <c r="BB423" s="60"/>
      <c r="BC423" s="60"/>
      <c r="BD423" s="60"/>
    </row>
    <row r="424" spans="8:56" s="35" customFormat="1" x14ac:dyDescent="0.25">
      <c r="H424" s="36"/>
      <c r="I424" s="36"/>
      <c r="J424" s="36"/>
      <c r="K424" s="36"/>
      <c r="L424" s="36"/>
      <c r="M424" s="36"/>
      <c r="N424" s="36"/>
      <c r="O424" s="36"/>
      <c r="P424" s="36"/>
      <c r="Q424" s="36"/>
      <c r="AA424" s="60"/>
      <c r="AB424" s="60"/>
      <c r="AC424" s="60"/>
      <c r="AD424" s="60"/>
      <c r="AE424" s="60"/>
      <c r="AF424" s="60"/>
      <c r="AG424" s="60"/>
      <c r="AH424" s="60"/>
      <c r="AI424" s="60"/>
      <c r="AJ424" s="60"/>
      <c r="AK424" s="60"/>
      <c r="AL424" s="60"/>
      <c r="AM424" s="60"/>
      <c r="AN424" s="60"/>
      <c r="AO424" s="60"/>
      <c r="AP424" s="60"/>
      <c r="AQ424" s="60"/>
      <c r="AR424" s="60"/>
      <c r="AS424" s="73"/>
      <c r="AT424" s="60"/>
      <c r="AU424" s="60"/>
      <c r="AV424" s="60"/>
      <c r="AW424" s="60"/>
      <c r="AX424" s="60"/>
      <c r="AY424" s="60"/>
      <c r="AZ424" s="60"/>
      <c r="BA424" s="60"/>
      <c r="BB424" s="60"/>
      <c r="BC424" s="60"/>
      <c r="BD424" s="60"/>
    </row>
    <row r="425" spans="8:56" s="35" customFormat="1" x14ac:dyDescent="0.25">
      <c r="H425" s="36"/>
      <c r="I425" s="36"/>
      <c r="J425" s="36"/>
      <c r="K425" s="36"/>
      <c r="L425" s="36"/>
      <c r="M425" s="36"/>
      <c r="N425" s="36"/>
      <c r="O425" s="36"/>
      <c r="P425" s="36"/>
      <c r="Q425" s="36"/>
      <c r="AA425" s="60"/>
      <c r="AB425" s="60"/>
      <c r="AC425" s="60"/>
      <c r="AD425" s="60"/>
      <c r="AE425" s="60"/>
      <c r="AF425" s="60"/>
      <c r="AG425" s="60"/>
      <c r="AH425" s="60"/>
      <c r="AI425" s="60"/>
      <c r="AJ425" s="60"/>
      <c r="AK425" s="60"/>
      <c r="AL425" s="60"/>
      <c r="AM425" s="60"/>
      <c r="AN425" s="60"/>
      <c r="AO425" s="60"/>
      <c r="AP425" s="60"/>
      <c r="AQ425" s="60"/>
      <c r="AR425" s="60"/>
      <c r="AS425" s="73"/>
      <c r="AT425" s="60"/>
      <c r="AU425" s="60"/>
      <c r="AV425" s="60"/>
      <c r="AW425" s="60"/>
      <c r="AX425" s="60"/>
      <c r="AY425" s="60"/>
      <c r="AZ425" s="60"/>
      <c r="BA425" s="60"/>
      <c r="BB425" s="60"/>
      <c r="BC425" s="60"/>
      <c r="BD425" s="60"/>
    </row>
    <row r="426" spans="8:56" s="35" customFormat="1" x14ac:dyDescent="0.25">
      <c r="H426" s="36"/>
      <c r="I426" s="36"/>
      <c r="J426" s="36"/>
      <c r="K426" s="36"/>
      <c r="L426" s="36"/>
      <c r="M426" s="36"/>
      <c r="N426" s="36"/>
      <c r="O426" s="36"/>
      <c r="P426" s="36"/>
      <c r="Q426" s="36"/>
      <c r="AA426" s="60"/>
      <c r="AB426" s="60"/>
      <c r="AC426" s="60"/>
      <c r="AD426" s="60"/>
      <c r="AE426" s="60"/>
      <c r="AF426" s="60"/>
      <c r="AG426" s="60"/>
      <c r="AH426" s="60"/>
      <c r="AI426" s="60"/>
      <c r="AJ426" s="60"/>
      <c r="AK426" s="60"/>
      <c r="AL426" s="60"/>
      <c r="AM426" s="60"/>
      <c r="AN426" s="60"/>
      <c r="AO426" s="60"/>
      <c r="AP426" s="60"/>
      <c r="AQ426" s="60"/>
      <c r="AR426" s="60"/>
      <c r="AS426" s="73"/>
      <c r="AT426" s="60"/>
      <c r="AU426" s="60"/>
      <c r="AV426" s="60"/>
      <c r="AW426" s="60"/>
      <c r="AX426" s="60"/>
      <c r="AY426" s="60"/>
      <c r="AZ426" s="60"/>
      <c r="BA426" s="60"/>
      <c r="BB426" s="60"/>
      <c r="BC426" s="60"/>
      <c r="BD426" s="60"/>
    </row>
    <row r="427" spans="8:56" s="35" customFormat="1" x14ac:dyDescent="0.25">
      <c r="H427" s="36"/>
      <c r="I427" s="36"/>
      <c r="J427" s="36"/>
      <c r="K427" s="36"/>
      <c r="L427" s="36"/>
      <c r="M427" s="36"/>
      <c r="N427" s="36"/>
      <c r="O427" s="36"/>
      <c r="P427" s="36"/>
      <c r="Q427" s="36"/>
      <c r="AA427" s="60"/>
      <c r="AB427" s="60"/>
      <c r="AC427" s="60"/>
      <c r="AD427" s="60"/>
      <c r="AE427" s="60"/>
      <c r="AF427" s="60"/>
      <c r="AG427" s="60"/>
      <c r="AH427" s="60"/>
      <c r="AI427" s="60"/>
      <c r="AJ427" s="60"/>
      <c r="AK427" s="60"/>
      <c r="AL427" s="60"/>
      <c r="AM427" s="60"/>
      <c r="AN427" s="60"/>
      <c r="AO427" s="60"/>
      <c r="AP427" s="60"/>
      <c r="AQ427" s="60"/>
      <c r="AR427" s="60"/>
      <c r="AS427" s="73"/>
      <c r="AT427" s="60"/>
      <c r="AU427" s="60"/>
      <c r="AV427" s="60"/>
      <c r="AW427" s="60"/>
      <c r="AX427" s="60"/>
      <c r="AY427" s="60"/>
      <c r="AZ427" s="60"/>
      <c r="BA427" s="60"/>
      <c r="BB427" s="60"/>
      <c r="BC427" s="60"/>
      <c r="BD427" s="60"/>
    </row>
    <row r="428" spans="8:56" s="35" customFormat="1" x14ac:dyDescent="0.25">
      <c r="H428" s="36"/>
      <c r="I428" s="36"/>
      <c r="J428" s="36"/>
      <c r="K428" s="36"/>
      <c r="L428" s="36"/>
      <c r="M428" s="36"/>
      <c r="N428" s="36"/>
      <c r="O428" s="36"/>
      <c r="P428" s="36"/>
      <c r="Q428" s="36"/>
      <c r="AA428" s="60"/>
      <c r="AB428" s="60"/>
      <c r="AC428" s="60"/>
      <c r="AD428" s="60"/>
      <c r="AE428" s="60"/>
      <c r="AF428" s="60"/>
      <c r="AG428" s="60"/>
      <c r="AH428" s="60"/>
      <c r="AI428" s="60"/>
      <c r="AJ428" s="60"/>
      <c r="AK428" s="60"/>
      <c r="AL428" s="60"/>
      <c r="AM428" s="60"/>
      <c r="AN428" s="60"/>
      <c r="AO428" s="60"/>
      <c r="AP428" s="60"/>
      <c r="AQ428" s="60"/>
      <c r="AR428" s="60"/>
      <c r="AS428" s="73"/>
      <c r="AT428" s="60"/>
      <c r="AU428" s="60"/>
      <c r="AV428" s="60"/>
      <c r="AW428" s="60"/>
      <c r="AX428" s="60"/>
      <c r="AY428" s="60"/>
      <c r="AZ428" s="60"/>
      <c r="BA428" s="60"/>
      <c r="BB428" s="60"/>
      <c r="BC428" s="60"/>
      <c r="BD428" s="60"/>
    </row>
    <row r="429" spans="8:56" s="35" customFormat="1" x14ac:dyDescent="0.25">
      <c r="H429" s="36"/>
      <c r="I429" s="36"/>
      <c r="J429" s="36"/>
      <c r="K429" s="36"/>
      <c r="L429" s="36"/>
      <c r="M429" s="36"/>
      <c r="N429" s="36"/>
      <c r="O429" s="36"/>
      <c r="P429" s="36"/>
      <c r="Q429" s="36"/>
      <c r="AA429" s="60"/>
      <c r="AB429" s="60"/>
      <c r="AC429" s="60"/>
      <c r="AD429" s="60"/>
      <c r="AE429" s="60"/>
      <c r="AF429" s="60"/>
      <c r="AG429" s="60"/>
      <c r="AH429" s="60"/>
      <c r="AI429" s="60"/>
      <c r="AJ429" s="60"/>
      <c r="AK429" s="60"/>
      <c r="AL429" s="60"/>
      <c r="AM429" s="60"/>
      <c r="AN429" s="60"/>
      <c r="AO429" s="60"/>
      <c r="AP429" s="60"/>
      <c r="AQ429" s="60"/>
      <c r="AR429" s="60"/>
      <c r="AS429" s="73"/>
      <c r="AT429" s="60"/>
      <c r="AU429" s="60"/>
      <c r="AV429" s="60"/>
      <c r="AW429" s="60"/>
      <c r="AX429" s="60"/>
      <c r="AY429" s="60"/>
      <c r="AZ429" s="60"/>
      <c r="BA429" s="60"/>
      <c r="BB429" s="60"/>
      <c r="BC429" s="60"/>
      <c r="BD429" s="60"/>
    </row>
    <row r="430" spans="8:56" s="35" customFormat="1" x14ac:dyDescent="0.25">
      <c r="H430" s="36"/>
      <c r="I430" s="36"/>
      <c r="J430" s="36"/>
      <c r="K430" s="36"/>
      <c r="L430" s="36"/>
      <c r="M430" s="36"/>
      <c r="N430" s="36"/>
      <c r="O430" s="36"/>
      <c r="P430" s="36"/>
      <c r="Q430" s="36"/>
      <c r="AA430" s="60"/>
      <c r="AB430" s="60"/>
      <c r="AC430" s="60"/>
      <c r="AD430" s="60"/>
      <c r="AE430" s="60"/>
      <c r="AF430" s="60"/>
      <c r="AG430" s="60"/>
      <c r="AH430" s="60"/>
      <c r="AI430" s="60"/>
      <c r="AJ430" s="60"/>
      <c r="AK430" s="60"/>
      <c r="AL430" s="60"/>
      <c r="AM430" s="60"/>
      <c r="AN430" s="60"/>
      <c r="AO430" s="60"/>
      <c r="AP430" s="60"/>
      <c r="AQ430" s="60"/>
      <c r="AR430" s="60"/>
      <c r="AS430" s="73"/>
      <c r="AT430" s="60"/>
      <c r="AU430" s="60"/>
      <c r="AV430" s="60"/>
      <c r="AW430" s="60"/>
      <c r="AX430" s="60"/>
      <c r="AY430" s="60"/>
      <c r="AZ430" s="60"/>
      <c r="BA430" s="60"/>
      <c r="BB430" s="60"/>
      <c r="BC430" s="60"/>
      <c r="BD430" s="60"/>
    </row>
    <row r="431" spans="8:56" s="35" customFormat="1" x14ac:dyDescent="0.25">
      <c r="H431" s="36"/>
      <c r="I431" s="36"/>
      <c r="J431" s="36"/>
      <c r="K431" s="36"/>
      <c r="L431" s="36"/>
      <c r="M431" s="36"/>
      <c r="N431" s="36"/>
      <c r="O431" s="36"/>
      <c r="P431" s="36"/>
      <c r="Q431" s="36"/>
      <c r="AA431" s="60"/>
      <c r="AB431" s="60"/>
      <c r="AC431" s="60"/>
      <c r="AD431" s="60"/>
      <c r="AE431" s="60"/>
      <c r="AF431" s="60"/>
      <c r="AG431" s="60"/>
      <c r="AH431" s="60"/>
      <c r="AI431" s="60"/>
      <c r="AJ431" s="60"/>
      <c r="AK431" s="60"/>
      <c r="AL431" s="60"/>
      <c r="AM431" s="60"/>
      <c r="AN431" s="60"/>
      <c r="AO431" s="60"/>
      <c r="AP431" s="60"/>
      <c r="AQ431" s="60"/>
      <c r="AR431" s="60"/>
      <c r="AS431" s="73"/>
      <c r="AT431" s="60"/>
      <c r="AU431" s="60"/>
      <c r="AV431" s="60"/>
      <c r="AW431" s="60"/>
      <c r="AX431" s="60"/>
      <c r="AY431" s="60"/>
      <c r="AZ431" s="60"/>
      <c r="BA431" s="60"/>
      <c r="BB431" s="60"/>
      <c r="BC431" s="60"/>
      <c r="BD431" s="60"/>
    </row>
    <row r="432" spans="8:56" s="35" customFormat="1" x14ac:dyDescent="0.25">
      <c r="H432" s="36"/>
      <c r="I432" s="36"/>
      <c r="J432" s="36"/>
      <c r="K432" s="36"/>
      <c r="L432" s="36"/>
      <c r="M432" s="36"/>
      <c r="N432" s="36"/>
      <c r="O432" s="36"/>
      <c r="P432" s="36"/>
      <c r="Q432" s="36"/>
      <c r="AA432" s="60"/>
      <c r="AB432" s="60"/>
      <c r="AC432" s="60"/>
      <c r="AD432" s="60"/>
      <c r="AE432" s="60"/>
      <c r="AF432" s="60"/>
      <c r="AG432" s="60"/>
      <c r="AH432" s="60"/>
      <c r="AI432" s="60"/>
      <c r="AJ432" s="60"/>
      <c r="AK432" s="60"/>
      <c r="AL432" s="60"/>
      <c r="AM432" s="60"/>
      <c r="AN432" s="60"/>
      <c r="AO432" s="60"/>
      <c r="AP432" s="60"/>
      <c r="AQ432" s="60"/>
      <c r="AR432" s="60"/>
      <c r="AS432" s="73"/>
      <c r="AT432" s="60"/>
      <c r="AU432" s="60"/>
      <c r="AV432" s="60"/>
      <c r="AW432" s="60"/>
      <c r="AX432" s="60"/>
      <c r="AY432" s="60"/>
      <c r="AZ432" s="60"/>
      <c r="BA432" s="60"/>
      <c r="BB432" s="60"/>
      <c r="BC432" s="60"/>
      <c r="BD432" s="60"/>
    </row>
    <row r="433" spans="8:56" s="35" customFormat="1" x14ac:dyDescent="0.25">
      <c r="H433" s="36"/>
      <c r="I433" s="36"/>
      <c r="J433" s="36"/>
      <c r="K433" s="36"/>
      <c r="L433" s="36"/>
      <c r="M433" s="36"/>
      <c r="N433" s="36"/>
      <c r="O433" s="36"/>
      <c r="P433" s="36"/>
      <c r="Q433" s="36"/>
      <c r="AA433" s="60"/>
      <c r="AB433" s="60"/>
      <c r="AC433" s="60"/>
      <c r="AD433" s="60"/>
      <c r="AE433" s="60"/>
      <c r="AF433" s="60"/>
      <c r="AG433" s="60"/>
      <c r="AH433" s="60"/>
      <c r="AI433" s="60"/>
      <c r="AJ433" s="60"/>
      <c r="AK433" s="60"/>
      <c r="AL433" s="60"/>
      <c r="AM433" s="60"/>
      <c r="AN433" s="60"/>
      <c r="AO433" s="60"/>
      <c r="AP433" s="60"/>
      <c r="AQ433" s="60"/>
      <c r="AR433" s="60"/>
      <c r="AS433" s="73"/>
      <c r="AT433" s="60"/>
      <c r="AU433" s="60"/>
      <c r="AV433" s="60"/>
      <c r="AW433" s="60"/>
      <c r="AX433" s="60"/>
      <c r="AY433" s="60"/>
      <c r="AZ433" s="60"/>
      <c r="BA433" s="60"/>
      <c r="BB433" s="60"/>
      <c r="BC433" s="60"/>
      <c r="BD433" s="60"/>
    </row>
    <row r="434" spans="8:56" s="35" customFormat="1" x14ac:dyDescent="0.25">
      <c r="H434" s="36"/>
      <c r="I434" s="36"/>
      <c r="J434" s="36"/>
      <c r="K434" s="36"/>
      <c r="L434" s="36"/>
      <c r="M434" s="36"/>
      <c r="N434" s="36"/>
      <c r="O434" s="36"/>
      <c r="P434" s="36"/>
      <c r="Q434" s="36"/>
      <c r="AA434" s="60"/>
      <c r="AB434" s="60"/>
      <c r="AC434" s="60"/>
      <c r="AD434" s="60"/>
      <c r="AE434" s="60"/>
      <c r="AF434" s="60"/>
      <c r="AG434" s="60"/>
      <c r="AH434" s="60"/>
      <c r="AI434" s="60"/>
      <c r="AJ434" s="60"/>
      <c r="AK434" s="60"/>
      <c r="AL434" s="60"/>
      <c r="AM434" s="60"/>
      <c r="AN434" s="60"/>
      <c r="AO434" s="60"/>
      <c r="AP434" s="60"/>
      <c r="AQ434" s="60"/>
      <c r="AR434" s="60"/>
      <c r="AS434" s="73"/>
      <c r="AT434" s="60"/>
      <c r="AU434" s="60"/>
      <c r="AV434" s="60"/>
      <c r="AW434" s="60"/>
      <c r="AX434" s="60"/>
      <c r="AY434" s="60"/>
      <c r="AZ434" s="60"/>
      <c r="BA434" s="60"/>
      <c r="BB434" s="60"/>
      <c r="BC434" s="60"/>
      <c r="BD434" s="60"/>
    </row>
    <row r="435" spans="8:56" s="35" customFormat="1" x14ac:dyDescent="0.25">
      <c r="H435" s="36"/>
      <c r="I435" s="36"/>
      <c r="J435" s="36"/>
      <c r="K435" s="36"/>
      <c r="L435" s="36"/>
      <c r="M435" s="36"/>
      <c r="N435" s="36"/>
      <c r="O435" s="36"/>
      <c r="P435" s="36"/>
      <c r="Q435" s="36"/>
      <c r="AA435" s="60"/>
      <c r="AB435" s="60"/>
      <c r="AC435" s="60"/>
      <c r="AD435" s="60"/>
      <c r="AE435" s="60"/>
      <c r="AF435" s="60"/>
      <c r="AG435" s="60"/>
      <c r="AH435" s="60"/>
      <c r="AI435" s="60"/>
      <c r="AJ435" s="60"/>
      <c r="AK435" s="60"/>
      <c r="AL435" s="60"/>
      <c r="AM435" s="60"/>
      <c r="AN435" s="60"/>
      <c r="AO435" s="60"/>
      <c r="AP435" s="60"/>
      <c r="AQ435" s="60"/>
      <c r="AR435" s="60"/>
      <c r="AS435" s="73"/>
      <c r="AT435" s="60"/>
      <c r="AU435" s="60"/>
      <c r="AV435" s="60"/>
      <c r="AW435" s="60"/>
      <c r="AX435" s="60"/>
      <c r="AY435" s="60"/>
      <c r="AZ435" s="60"/>
      <c r="BA435" s="60"/>
      <c r="BB435" s="60"/>
      <c r="BC435" s="60"/>
      <c r="BD435" s="60"/>
    </row>
    <row r="436" spans="8:56" s="35" customFormat="1" x14ac:dyDescent="0.25">
      <c r="H436" s="36"/>
      <c r="I436" s="36"/>
      <c r="J436" s="36"/>
      <c r="K436" s="36"/>
      <c r="L436" s="36"/>
      <c r="M436" s="36"/>
      <c r="N436" s="36"/>
      <c r="O436" s="36"/>
      <c r="P436" s="36"/>
      <c r="Q436" s="36"/>
      <c r="AA436" s="60"/>
      <c r="AB436" s="60"/>
      <c r="AC436" s="60"/>
      <c r="AD436" s="60"/>
      <c r="AE436" s="60"/>
      <c r="AF436" s="60"/>
      <c r="AG436" s="60"/>
      <c r="AH436" s="60"/>
      <c r="AI436" s="60"/>
      <c r="AJ436" s="60"/>
      <c r="AK436" s="60"/>
      <c r="AL436" s="60"/>
      <c r="AM436" s="60"/>
      <c r="AN436" s="60"/>
      <c r="AO436" s="60"/>
      <c r="AP436" s="60"/>
      <c r="AQ436" s="60"/>
      <c r="AR436" s="60"/>
      <c r="AS436" s="73"/>
      <c r="AT436" s="60"/>
      <c r="AU436" s="60"/>
      <c r="AV436" s="60"/>
      <c r="AW436" s="60"/>
      <c r="AX436" s="60"/>
      <c r="AY436" s="60"/>
      <c r="AZ436" s="60"/>
      <c r="BA436" s="60"/>
      <c r="BB436" s="60"/>
      <c r="BC436" s="60"/>
      <c r="BD436" s="60"/>
    </row>
    <row r="437" spans="8:56" s="35" customFormat="1" x14ac:dyDescent="0.25">
      <c r="H437" s="36"/>
      <c r="I437" s="36"/>
      <c r="J437" s="36"/>
      <c r="K437" s="36"/>
      <c r="L437" s="36"/>
      <c r="M437" s="36"/>
      <c r="N437" s="36"/>
      <c r="O437" s="36"/>
      <c r="P437" s="36"/>
      <c r="Q437" s="36"/>
      <c r="AA437" s="60"/>
      <c r="AB437" s="60"/>
      <c r="AC437" s="60"/>
      <c r="AD437" s="60"/>
      <c r="AE437" s="60"/>
      <c r="AF437" s="60"/>
      <c r="AG437" s="60"/>
      <c r="AH437" s="60"/>
      <c r="AI437" s="60"/>
      <c r="AJ437" s="60"/>
      <c r="AK437" s="60"/>
      <c r="AL437" s="60"/>
      <c r="AM437" s="60"/>
      <c r="AN437" s="60"/>
      <c r="AO437" s="60"/>
      <c r="AP437" s="60"/>
      <c r="AQ437" s="60"/>
      <c r="AR437" s="60"/>
      <c r="AS437" s="73"/>
      <c r="AT437" s="60"/>
      <c r="AU437" s="60"/>
      <c r="AV437" s="60"/>
      <c r="AW437" s="60"/>
      <c r="AX437" s="60"/>
      <c r="AY437" s="60"/>
      <c r="AZ437" s="60"/>
      <c r="BA437" s="60"/>
      <c r="BB437" s="60"/>
      <c r="BC437" s="60"/>
      <c r="BD437" s="60"/>
    </row>
    <row r="438" spans="8:56" s="35" customFormat="1" x14ac:dyDescent="0.25">
      <c r="H438" s="36"/>
      <c r="I438" s="36"/>
      <c r="J438" s="36"/>
      <c r="K438" s="36"/>
      <c r="L438" s="36"/>
      <c r="M438" s="36"/>
      <c r="N438" s="36"/>
      <c r="O438" s="36"/>
      <c r="P438" s="36"/>
      <c r="Q438" s="36"/>
      <c r="AA438" s="60"/>
      <c r="AB438" s="60"/>
      <c r="AC438" s="60"/>
      <c r="AD438" s="60"/>
      <c r="AE438" s="60"/>
      <c r="AF438" s="60"/>
      <c r="AG438" s="60"/>
      <c r="AH438" s="60"/>
      <c r="AI438" s="60"/>
      <c r="AJ438" s="60"/>
      <c r="AK438" s="60"/>
      <c r="AL438" s="60"/>
      <c r="AM438" s="60"/>
      <c r="AN438" s="60"/>
      <c r="AO438" s="60"/>
      <c r="AP438" s="60"/>
      <c r="AQ438" s="60"/>
      <c r="AR438" s="60"/>
      <c r="AS438" s="73"/>
      <c r="AT438" s="60"/>
      <c r="AU438" s="60"/>
      <c r="AV438" s="60"/>
      <c r="AW438" s="60"/>
      <c r="AX438" s="60"/>
      <c r="AY438" s="60"/>
      <c r="AZ438" s="60"/>
      <c r="BA438" s="60"/>
      <c r="BB438" s="60"/>
      <c r="BC438" s="60"/>
      <c r="BD438" s="60"/>
    </row>
    <row r="439" spans="8:56" s="35" customFormat="1" x14ac:dyDescent="0.25">
      <c r="H439" s="36"/>
      <c r="I439" s="36"/>
      <c r="J439" s="36"/>
      <c r="K439" s="36"/>
      <c r="L439" s="36"/>
      <c r="M439" s="36"/>
      <c r="N439" s="36"/>
      <c r="O439" s="36"/>
      <c r="P439" s="36"/>
      <c r="Q439" s="36"/>
      <c r="AA439" s="60"/>
      <c r="AB439" s="60"/>
      <c r="AC439" s="60"/>
      <c r="AD439" s="60"/>
      <c r="AE439" s="60"/>
      <c r="AF439" s="60"/>
      <c r="AG439" s="60"/>
      <c r="AH439" s="60"/>
      <c r="AI439" s="60"/>
      <c r="AJ439" s="60"/>
      <c r="AK439" s="60"/>
      <c r="AL439" s="60"/>
      <c r="AM439" s="60"/>
      <c r="AN439" s="60"/>
      <c r="AO439" s="60"/>
      <c r="AP439" s="60"/>
      <c r="AQ439" s="60"/>
      <c r="AR439" s="60"/>
      <c r="AS439" s="73"/>
      <c r="AT439" s="60"/>
      <c r="AU439" s="60"/>
      <c r="AV439" s="60"/>
      <c r="AW439" s="60"/>
      <c r="AX439" s="60"/>
      <c r="AY439" s="60"/>
      <c r="AZ439" s="60"/>
      <c r="BA439" s="60"/>
      <c r="BB439" s="60"/>
      <c r="BC439" s="60"/>
      <c r="BD439" s="60"/>
    </row>
    <row r="440" spans="8:56" s="35" customFormat="1" x14ac:dyDescent="0.25">
      <c r="H440" s="36"/>
      <c r="I440" s="36"/>
      <c r="J440" s="36"/>
      <c r="K440" s="36"/>
      <c r="L440" s="36"/>
      <c r="M440" s="36"/>
      <c r="N440" s="36"/>
      <c r="O440" s="36"/>
      <c r="P440" s="36"/>
      <c r="Q440" s="36"/>
      <c r="AA440" s="60"/>
      <c r="AB440" s="60"/>
      <c r="AC440" s="60"/>
      <c r="AD440" s="60"/>
      <c r="AE440" s="60"/>
      <c r="AF440" s="60"/>
      <c r="AG440" s="60"/>
      <c r="AH440" s="60"/>
      <c r="AI440" s="60"/>
      <c r="AJ440" s="60"/>
      <c r="AK440" s="60"/>
      <c r="AL440" s="60"/>
      <c r="AM440" s="60"/>
      <c r="AN440" s="60"/>
      <c r="AO440" s="60"/>
      <c r="AP440" s="60"/>
      <c r="AQ440" s="60"/>
      <c r="AR440" s="60"/>
      <c r="AS440" s="73"/>
      <c r="AT440" s="60"/>
      <c r="AU440" s="60"/>
      <c r="AV440" s="60"/>
      <c r="AW440" s="60"/>
      <c r="AX440" s="60"/>
      <c r="AY440" s="60"/>
      <c r="AZ440" s="60"/>
      <c r="BA440" s="60"/>
      <c r="BB440" s="60"/>
      <c r="BC440" s="60"/>
      <c r="BD440" s="60"/>
    </row>
    <row r="441" spans="8:56" s="35" customFormat="1" x14ac:dyDescent="0.25">
      <c r="H441" s="36"/>
      <c r="I441" s="36"/>
      <c r="J441" s="36"/>
      <c r="K441" s="36"/>
      <c r="L441" s="36"/>
      <c r="M441" s="36"/>
      <c r="N441" s="36"/>
      <c r="O441" s="36"/>
      <c r="P441" s="36"/>
      <c r="Q441" s="36"/>
      <c r="AA441" s="60"/>
      <c r="AB441" s="60"/>
      <c r="AC441" s="60"/>
      <c r="AD441" s="60"/>
      <c r="AE441" s="60"/>
      <c r="AF441" s="60"/>
      <c r="AG441" s="60"/>
      <c r="AH441" s="60"/>
      <c r="AI441" s="60"/>
      <c r="AJ441" s="60"/>
      <c r="AK441" s="60"/>
      <c r="AL441" s="60"/>
      <c r="AM441" s="60"/>
      <c r="AN441" s="60"/>
      <c r="AO441" s="60"/>
      <c r="AP441" s="60"/>
      <c r="AQ441" s="60"/>
      <c r="AR441" s="60"/>
      <c r="AS441" s="73"/>
      <c r="AT441" s="60"/>
      <c r="AU441" s="60"/>
      <c r="AV441" s="60"/>
      <c r="AW441" s="60"/>
      <c r="AX441" s="60"/>
      <c r="AY441" s="60"/>
      <c r="AZ441" s="60"/>
      <c r="BA441" s="60"/>
      <c r="BB441" s="60"/>
      <c r="BC441" s="60"/>
      <c r="BD441" s="60"/>
    </row>
    <row r="442" spans="8:56" s="35" customFormat="1" x14ac:dyDescent="0.25">
      <c r="H442" s="36"/>
      <c r="I442" s="36"/>
      <c r="J442" s="36"/>
      <c r="K442" s="36"/>
      <c r="L442" s="36"/>
      <c r="M442" s="36"/>
      <c r="N442" s="36"/>
      <c r="O442" s="36"/>
      <c r="P442" s="36"/>
      <c r="Q442" s="36"/>
      <c r="AA442" s="60"/>
      <c r="AB442" s="60"/>
      <c r="AC442" s="60"/>
      <c r="AD442" s="60"/>
      <c r="AE442" s="60"/>
      <c r="AF442" s="60"/>
      <c r="AG442" s="60"/>
      <c r="AH442" s="60"/>
      <c r="AI442" s="60"/>
      <c r="AJ442" s="60"/>
      <c r="AK442" s="60"/>
      <c r="AL442" s="60"/>
      <c r="AM442" s="60"/>
      <c r="AN442" s="60"/>
      <c r="AO442" s="60"/>
      <c r="AP442" s="60"/>
      <c r="AQ442" s="60"/>
      <c r="AR442" s="60"/>
      <c r="AS442" s="73"/>
      <c r="AT442" s="60"/>
      <c r="AU442" s="60"/>
      <c r="AV442" s="60"/>
      <c r="AW442" s="60"/>
      <c r="AX442" s="60"/>
      <c r="AY442" s="60"/>
      <c r="AZ442" s="60"/>
      <c r="BA442" s="60"/>
      <c r="BB442" s="60"/>
      <c r="BC442" s="60"/>
      <c r="BD442" s="60"/>
    </row>
    <row r="443" spans="8:56" s="35" customFormat="1" x14ac:dyDescent="0.25">
      <c r="H443" s="36"/>
      <c r="I443" s="36"/>
      <c r="J443" s="36"/>
      <c r="K443" s="36"/>
      <c r="L443" s="36"/>
      <c r="M443" s="36"/>
      <c r="N443" s="36"/>
      <c r="O443" s="36"/>
      <c r="P443" s="36"/>
      <c r="Q443" s="36"/>
      <c r="AA443" s="60"/>
      <c r="AB443" s="60"/>
      <c r="AC443" s="60"/>
      <c r="AD443" s="60"/>
      <c r="AE443" s="60"/>
      <c r="AF443" s="60"/>
      <c r="AG443" s="60"/>
      <c r="AH443" s="60"/>
      <c r="AI443" s="60"/>
      <c r="AJ443" s="60"/>
      <c r="AK443" s="60"/>
      <c r="AL443" s="60"/>
      <c r="AM443" s="60"/>
      <c r="AN443" s="60"/>
      <c r="AO443" s="60"/>
      <c r="AP443" s="60"/>
      <c r="AQ443" s="60"/>
      <c r="AR443" s="60"/>
      <c r="AS443" s="73"/>
      <c r="AT443" s="60"/>
      <c r="AU443" s="60"/>
      <c r="AV443" s="60"/>
      <c r="AW443" s="60"/>
      <c r="AX443" s="60"/>
      <c r="AY443" s="60"/>
      <c r="AZ443" s="60"/>
      <c r="BA443" s="60"/>
      <c r="BB443" s="60"/>
      <c r="BC443" s="60"/>
      <c r="BD443" s="60"/>
    </row>
    <row r="444" spans="8:56" s="35" customFormat="1" x14ac:dyDescent="0.25">
      <c r="H444" s="36"/>
      <c r="I444" s="36"/>
      <c r="J444" s="36"/>
      <c r="K444" s="36"/>
      <c r="L444" s="36"/>
      <c r="M444" s="36"/>
      <c r="N444" s="36"/>
      <c r="O444" s="36"/>
      <c r="P444" s="36"/>
      <c r="Q444" s="36"/>
      <c r="AA444" s="60"/>
      <c r="AB444" s="60"/>
      <c r="AC444" s="60"/>
      <c r="AD444" s="60"/>
      <c r="AE444" s="60"/>
      <c r="AF444" s="60"/>
      <c r="AG444" s="60"/>
      <c r="AH444" s="60"/>
      <c r="AI444" s="60"/>
      <c r="AJ444" s="60"/>
      <c r="AK444" s="60"/>
      <c r="AL444" s="60"/>
      <c r="AM444" s="60"/>
      <c r="AN444" s="60"/>
      <c r="AO444" s="60"/>
      <c r="AP444" s="60"/>
      <c r="AQ444" s="60"/>
      <c r="AR444" s="60"/>
      <c r="AS444" s="73"/>
      <c r="AT444" s="60"/>
      <c r="AU444" s="60"/>
      <c r="AV444" s="60"/>
      <c r="AW444" s="60"/>
      <c r="AX444" s="60"/>
      <c r="AY444" s="60"/>
      <c r="AZ444" s="60"/>
      <c r="BA444" s="60"/>
      <c r="BB444" s="60"/>
      <c r="BC444" s="60"/>
      <c r="BD444" s="60"/>
    </row>
    <row r="445" spans="8:56" s="35" customFormat="1" x14ac:dyDescent="0.25">
      <c r="H445" s="36"/>
      <c r="I445" s="36"/>
      <c r="J445" s="36"/>
      <c r="K445" s="36"/>
      <c r="L445" s="36"/>
      <c r="M445" s="36"/>
      <c r="N445" s="36"/>
      <c r="O445" s="36"/>
      <c r="P445" s="36"/>
      <c r="Q445" s="36"/>
      <c r="AA445" s="60"/>
      <c r="AB445" s="60"/>
      <c r="AC445" s="60"/>
      <c r="AD445" s="60"/>
      <c r="AE445" s="60"/>
      <c r="AF445" s="60"/>
      <c r="AG445" s="60"/>
      <c r="AH445" s="60"/>
      <c r="AI445" s="60"/>
      <c r="AJ445" s="60"/>
      <c r="AK445" s="60"/>
      <c r="AL445" s="60"/>
      <c r="AM445" s="60"/>
      <c r="AN445" s="60"/>
      <c r="AO445" s="60"/>
      <c r="AP445" s="60"/>
      <c r="AQ445" s="60"/>
      <c r="AR445" s="60"/>
      <c r="AS445" s="73"/>
      <c r="AT445" s="60"/>
      <c r="AU445" s="60"/>
      <c r="AV445" s="60"/>
      <c r="AW445" s="60"/>
      <c r="AX445" s="60"/>
      <c r="AY445" s="60"/>
      <c r="AZ445" s="60"/>
      <c r="BA445" s="60"/>
      <c r="BB445" s="60"/>
      <c r="BC445" s="60"/>
      <c r="BD445" s="60"/>
    </row>
    <row r="446" spans="8:56" s="35" customFormat="1" x14ac:dyDescent="0.25">
      <c r="H446" s="36"/>
      <c r="I446" s="36"/>
      <c r="J446" s="36"/>
      <c r="K446" s="36"/>
      <c r="L446" s="36"/>
      <c r="M446" s="36"/>
      <c r="N446" s="36"/>
      <c r="O446" s="36"/>
      <c r="P446" s="36"/>
      <c r="Q446" s="36"/>
      <c r="AA446" s="60"/>
      <c r="AB446" s="60"/>
      <c r="AC446" s="60"/>
      <c r="AD446" s="60"/>
      <c r="AE446" s="60"/>
      <c r="AF446" s="60"/>
      <c r="AG446" s="60"/>
      <c r="AH446" s="60"/>
      <c r="AI446" s="60"/>
      <c r="AJ446" s="60"/>
      <c r="AK446" s="60"/>
      <c r="AL446" s="60"/>
      <c r="AM446" s="60"/>
      <c r="AN446" s="60"/>
      <c r="AO446" s="60"/>
      <c r="AP446" s="60"/>
      <c r="AQ446" s="60"/>
      <c r="AR446" s="60"/>
      <c r="AS446" s="73"/>
      <c r="AT446" s="60"/>
      <c r="AU446" s="60"/>
      <c r="AV446" s="60"/>
      <c r="AW446" s="60"/>
      <c r="AX446" s="60"/>
      <c r="AY446" s="60"/>
      <c r="AZ446" s="60"/>
      <c r="BA446" s="60"/>
      <c r="BB446" s="60"/>
      <c r="BC446" s="60"/>
      <c r="BD446" s="60"/>
    </row>
    <row r="447" spans="8:56" s="35" customFormat="1" x14ac:dyDescent="0.25">
      <c r="H447" s="36"/>
      <c r="I447" s="36"/>
      <c r="J447" s="36"/>
      <c r="K447" s="36"/>
      <c r="L447" s="36"/>
      <c r="M447" s="36"/>
      <c r="N447" s="36"/>
      <c r="O447" s="36"/>
      <c r="P447" s="36"/>
      <c r="Q447" s="36"/>
      <c r="AA447" s="60"/>
      <c r="AB447" s="60"/>
      <c r="AC447" s="60"/>
      <c r="AD447" s="60"/>
      <c r="AE447" s="60"/>
      <c r="AF447" s="60"/>
      <c r="AG447" s="60"/>
      <c r="AH447" s="60"/>
      <c r="AI447" s="60"/>
      <c r="AJ447" s="60"/>
      <c r="AK447" s="60"/>
      <c r="AL447" s="60"/>
      <c r="AM447" s="60"/>
      <c r="AN447" s="60"/>
      <c r="AO447" s="60"/>
      <c r="AP447" s="60"/>
      <c r="AQ447" s="60"/>
      <c r="AR447" s="60"/>
      <c r="AS447" s="73"/>
      <c r="AT447" s="60"/>
      <c r="AU447" s="60"/>
      <c r="AV447" s="60"/>
      <c r="AW447" s="60"/>
      <c r="AX447" s="60"/>
      <c r="AY447" s="60"/>
      <c r="AZ447" s="60"/>
      <c r="BA447" s="60"/>
      <c r="BB447" s="60"/>
      <c r="BC447" s="60"/>
      <c r="BD447" s="60"/>
    </row>
    <row r="448" spans="8:56" s="35" customFormat="1" x14ac:dyDescent="0.25">
      <c r="H448" s="36"/>
      <c r="I448" s="36"/>
      <c r="J448" s="36"/>
      <c r="K448" s="36"/>
      <c r="L448" s="36"/>
      <c r="M448" s="36"/>
      <c r="N448" s="36"/>
      <c r="O448" s="36"/>
      <c r="P448" s="36"/>
      <c r="Q448" s="36"/>
      <c r="AA448" s="60"/>
      <c r="AB448" s="60"/>
      <c r="AC448" s="60"/>
      <c r="AD448" s="60"/>
      <c r="AE448" s="60"/>
      <c r="AF448" s="60"/>
      <c r="AG448" s="60"/>
      <c r="AH448" s="60"/>
      <c r="AI448" s="60"/>
      <c r="AJ448" s="60"/>
      <c r="AK448" s="60"/>
      <c r="AL448" s="60"/>
      <c r="AM448" s="60"/>
      <c r="AN448" s="60"/>
      <c r="AO448" s="60"/>
      <c r="AP448" s="60"/>
      <c r="AQ448" s="60"/>
      <c r="AR448" s="60"/>
      <c r="AS448" s="73"/>
      <c r="AT448" s="60"/>
      <c r="AU448" s="60"/>
      <c r="AV448" s="60"/>
      <c r="AW448" s="60"/>
      <c r="AX448" s="60"/>
      <c r="AY448" s="60"/>
      <c r="AZ448" s="60"/>
      <c r="BA448" s="60"/>
      <c r="BB448" s="60"/>
      <c r="BC448" s="60"/>
      <c r="BD448" s="60"/>
    </row>
    <row r="449" spans="8:56" s="35" customFormat="1" x14ac:dyDescent="0.25">
      <c r="H449" s="36"/>
      <c r="I449" s="36"/>
      <c r="J449" s="36"/>
      <c r="K449" s="36"/>
      <c r="L449" s="36"/>
      <c r="M449" s="36"/>
      <c r="N449" s="36"/>
      <c r="O449" s="36"/>
      <c r="P449" s="36"/>
      <c r="Q449" s="36"/>
      <c r="AA449" s="60"/>
      <c r="AB449" s="60"/>
      <c r="AC449" s="60"/>
      <c r="AD449" s="60"/>
      <c r="AE449" s="60"/>
      <c r="AF449" s="60"/>
      <c r="AG449" s="60"/>
      <c r="AH449" s="60"/>
      <c r="AI449" s="60"/>
      <c r="AJ449" s="60"/>
      <c r="AK449" s="60"/>
      <c r="AL449" s="60"/>
      <c r="AM449" s="60"/>
      <c r="AN449" s="60"/>
      <c r="AO449" s="60"/>
      <c r="AP449" s="60"/>
      <c r="AQ449" s="60"/>
      <c r="AR449" s="60"/>
      <c r="AS449" s="73"/>
      <c r="AT449" s="60"/>
      <c r="AU449" s="60"/>
      <c r="AV449" s="60"/>
      <c r="AW449" s="60"/>
      <c r="AX449" s="60"/>
      <c r="AY449" s="60"/>
      <c r="AZ449" s="60"/>
      <c r="BA449" s="60"/>
      <c r="BB449" s="60"/>
      <c r="BC449" s="60"/>
      <c r="BD449" s="60"/>
    </row>
    <row r="450" spans="8:56" s="35" customFormat="1" x14ac:dyDescent="0.25">
      <c r="H450" s="36"/>
      <c r="I450" s="36"/>
      <c r="J450" s="36"/>
      <c r="K450" s="36"/>
      <c r="L450" s="36"/>
      <c r="M450" s="36"/>
      <c r="N450" s="36"/>
      <c r="O450" s="36"/>
      <c r="P450" s="36"/>
      <c r="Q450" s="36"/>
      <c r="AA450" s="60"/>
      <c r="AB450" s="60"/>
      <c r="AC450" s="60"/>
      <c r="AD450" s="60"/>
      <c r="AE450" s="60"/>
      <c r="AF450" s="60"/>
      <c r="AG450" s="60"/>
      <c r="AH450" s="60"/>
      <c r="AI450" s="60"/>
      <c r="AJ450" s="60"/>
      <c r="AK450" s="60"/>
      <c r="AL450" s="60"/>
      <c r="AM450" s="60"/>
      <c r="AN450" s="60"/>
      <c r="AO450" s="60"/>
      <c r="AP450" s="60"/>
      <c r="AQ450" s="60"/>
      <c r="AR450" s="60"/>
      <c r="AS450" s="73"/>
      <c r="AT450" s="60"/>
      <c r="AU450" s="60"/>
      <c r="AV450" s="60"/>
      <c r="AW450" s="60"/>
      <c r="AX450" s="60"/>
      <c r="AY450" s="60"/>
      <c r="AZ450" s="60"/>
      <c r="BA450" s="60"/>
      <c r="BB450" s="60"/>
      <c r="BC450" s="60"/>
      <c r="BD450" s="60"/>
    </row>
    <row r="451" spans="8:56" s="35" customFormat="1" x14ac:dyDescent="0.25">
      <c r="H451" s="36"/>
      <c r="I451" s="36"/>
      <c r="J451" s="36"/>
      <c r="K451" s="36"/>
      <c r="L451" s="36"/>
      <c r="M451" s="36"/>
      <c r="N451" s="36"/>
      <c r="O451" s="36"/>
      <c r="P451" s="36"/>
      <c r="Q451" s="36"/>
      <c r="AA451" s="60"/>
      <c r="AB451" s="60"/>
      <c r="AC451" s="60"/>
      <c r="AD451" s="60"/>
      <c r="AE451" s="60"/>
      <c r="AF451" s="60"/>
      <c r="AG451" s="60"/>
      <c r="AH451" s="60"/>
      <c r="AI451" s="60"/>
      <c r="AJ451" s="60"/>
      <c r="AK451" s="60"/>
      <c r="AL451" s="60"/>
      <c r="AM451" s="60"/>
      <c r="AN451" s="60"/>
      <c r="AO451" s="60"/>
      <c r="AP451" s="60"/>
      <c r="AQ451" s="60"/>
      <c r="AR451" s="60"/>
      <c r="AS451" s="73"/>
      <c r="AT451" s="60"/>
      <c r="AU451" s="60"/>
      <c r="AV451" s="60"/>
      <c r="AW451" s="60"/>
      <c r="AX451" s="60"/>
      <c r="AY451" s="60"/>
      <c r="AZ451" s="60"/>
      <c r="BA451" s="60"/>
      <c r="BB451" s="60"/>
      <c r="BC451" s="60"/>
      <c r="BD451" s="60"/>
    </row>
    <row r="452" spans="8:56" s="35" customFormat="1" x14ac:dyDescent="0.25">
      <c r="H452" s="36"/>
      <c r="I452" s="36"/>
      <c r="J452" s="36"/>
      <c r="K452" s="36"/>
      <c r="L452" s="36"/>
      <c r="M452" s="36"/>
      <c r="N452" s="36"/>
      <c r="O452" s="36"/>
      <c r="P452" s="36"/>
      <c r="Q452" s="36"/>
      <c r="AA452" s="60"/>
      <c r="AB452" s="60"/>
      <c r="AC452" s="60"/>
      <c r="AD452" s="60"/>
      <c r="AE452" s="60"/>
      <c r="AF452" s="60"/>
      <c r="AG452" s="60"/>
      <c r="AH452" s="60"/>
      <c r="AI452" s="60"/>
      <c r="AJ452" s="60"/>
      <c r="AK452" s="60"/>
      <c r="AL452" s="60"/>
      <c r="AM452" s="60"/>
      <c r="AN452" s="60"/>
      <c r="AO452" s="60"/>
      <c r="AP452" s="60"/>
      <c r="AQ452" s="60"/>
      <c r="AR452" s="60"/>
      <c r="AS452" s="73"/>
      <c r="AT452" s="60"/>
      <c r="AU452" s="60"/>
      <c r="AV452" s="60"/>
      <c r="AW452" s="60"/>
      <c r="AX452" s="60"/>
      <c r="AY452" s="60"/>
      <c r="AZ452" s="60"/>
      <c r="BA452" s="60"/>
      <c r="BB452" s="60"/>
      <c r="BC452" s="60"/>
      <c r="BD452" s="60"/>
    </row>
    <row r="453" spans="8:56" s="35" customFormat="1" x14ac:dyDescent="0.25">
      <c r="H453" s="36"/>
      <c r="I453" s="36"/>
      <c r="J453" s="36"/>
      <c r="K453" s="36"/>
      <c r="L453" s="36"/>
      <c r="M453" s="36"/>
      <c r="N453" s="36"/>
      <c r="O453" s="36"/>
      <c r="P453" s="36"/>
      <c r="Q453" s="36"/>
      <c r="AA453" s="60"/>
      <c r="AB453" s="60"/>
      <c r="AC453" s="60"/>
      <c r="AD453" s="60"/>
      <c r="AE453" s="60"/>
      <c r="AF453" s="60"/>
      <c r="AG453" s="60"/>
      <c r="AH453" s="60"/>
      <c r="AI453" s="60"/>
      <c r="AJ453" s="60"/>
      <c r="AK453" s="60"/>
      <c r="AL453" s="60"/>
      <c r="AM453" s="60"/>
      <c r="AN453" s="60"/>
      <c r="AO453" s="60"/>
      <c r="AP453" s="60"/>
      <c r="AQ453" s="60"/>
      <c r="AR453" s="60"/>
      <c r="AS453" s="73"/>
      <c r="AT453" s="60"/>
      <c r="AU453" s="60"/>
      <c r="AV453" s="60"/>
      <c r="AW453" s="60"/>
      <c r="AX453" s="60"/>
      <c r="AY453" s="60"/>
      <c r="AZ453" s="60"/>
      <c r="BA453" s="60"/>
      <c r="BB453" s="60"/>
      <c r="BC453" s="60"/>
      <c r="BD453" s="60"/>
    </row>
    <row r="454" spans="8:56" s="35" customFormat="1" x14ac:dyDescent="0.25">
      <c r="H454" s="36"/>
      <c r="I454" s="36"/>
      <c r="J454" s="36"/>
      <c r="K454" s="36"/>
      <c r="L454" s="36"/>
      <c r="M454" s="36"/>
      <c r="N454" s="36"/>
      <c r="O454" s="36"/>
      <c r="P454" s="36"/>
      <c r="Q454" s="36"/>
      <c r="AA454" s="60"/>
      <c r="AB454" s="60"/>
      <c r="AC454" s="60"/>
      <c r="AD454" s="60"/>
      <c r="AE454" s="60"/>
      <c r="AF454" s="60"/>
      <c r="AG454" s="60"/>
      <c r="AH454" s="60"/>
      <c r="AI454" s="60"/>
      <c r="AJ454" s="60"/>
      <c r="AK454" s="60"/>
      <c r="AL454" s="60"/>
      <c r="AM454" s="60"/>
      <c r="AN454" s="60"/>
      <c r="AO454" s="60"/>
      <c r="AP454" s="60"/>
      <c r="AQ454" s="60"/>
      <c r="AR454" s="60"/>
      <c r="AS454" s="73"/>
      <c r="AT454" s="60"/>
      <c r="AU454" s="60"/>
      <c r="AV454" s="60"/>
      <c r="AW454" s="60"/>
      <c r="AX454" s="60"/>
      <c r="AY454" s="60"/>
      <c r="AZ454" s="60"/>
      <c r="BA454" s="60"/>
      <c r="BB454" s="60"/>
      <c r="BC454" s="60"/>
      <c r="BD454" s="60"/>
    </row>
    <row r="455" spans="8:56" s="35" customFormat="1" x14ac:dyDescent="0.25">
      <c r="H455" s="36"/>
      <c r="I455" s="36"/>
      <c r="J455" s="36"/>
      <c r="K455" s="36"/>
      <c r="L455" s="36"/>
      <c r="M455" s="36"/>
      <c r="N455" s="36"/>
      <c r="O455" s="36"/>
      <c r="P455" s="36"/>
      <c r="Q455" s="36"/>
      <c r="AA455" s="60"/>
      <c r="AB455" s="60"/>
      <c r="AC455" s="60"/>
      <c r="AD455" s="60"/>
      <c r="AE455" s="60"/>
      <c r="AF455" s="60"/>
      <c r="AG455" s="60"/>
      <c r="AH455" s="60"/>
      <c r="AI455" s="60"/>
      <c r="AJ455" s="60"/>
      <c r="AK455" s="60"/>
      <c r="AL455" s="60"/>
      <c r="AM455" s="60"/>
      <c r="AN455" s="60"/>
      <c r="AO455" s="60"/>
      <c r="AP455" s="60"/>
      <c r="AQ455" s="60"/>
      <c r="AR455" s="60"/>
      <c r="AS455" s="73"/>
      <c r="AT455" s="60"/>
      <c r="AU455" s="60"/>
      <c r="AV455" s="60"/>
      <c r="AW455" s="60"/>
      <c r="AX455" s="60"/>
      <c r="AY455" s="60"/>
      <c r="AZ455" s="60"/>
      <c r="BA455" s="60"/>
      <c r="BB455" s="60"/>
      <c r="BC455" s="60"/>
      <c r="BD455" s="60"/>
    </row>
    <row r="456" spans="8:56" s="35" customFormat="1" x14ac:dyDescent="0.25">
      <c r="H456" s="36"/>
      <c r="I456" s="36"/>
      <c r="J456" s="36"/>
      <c r="K456" s="36"/>
      <c r="L456" s="36"/>
      <c r="M456" s="36"/>
      <c r="N456" s="36"/>
      <c r="O456" s="36"/>
      <c r="P456" s="36"/>
      <c r="Q456" s="36"/>
      <c r="AA456" s="60"/>
      <c r="AB456" s="60"/>
      <c r="AC456" s="60"/>
      <c r="AD456" s="60"/>
      <c r="AE456" s="60"/>
      <c r="AF456" s="60"/>
      <c r="AG456" s="60"/>
      <c r="AH456" s="60"/>
      <c r="AI456" s="60"/>
      <c r="AJ456" s="60"/>
      <c r="AK456" s="60"/>
      <c r="AL456" s="60"/>
      <c r="AM456" s="60"/>
      <c r="AN456" s="60"/>
      <c r="AO456" s="60"/>
      <c r="AP456" s="60"/>
      <c r="AQ456" s="60"/>
      <c r="AR456" s="60"/>
      <c r="AS456" s="73"/>
      <c r="AT456" s="60"/>
      <c r="AU456" s="60"/>
      <c r="AV456" s="60"/>
      <c r="AW456" s="60"/>
      <c r="AX456" s="60"/>
      <c r="AY456" s="60"/>
      <c r="AZ456" s="60"/>
      <c r="BA456" s="60"/>
      <c r="BB456" s="60"/>
      <c r="BC456" s="60"/>
      <c r="BD456" s="60"/>
    </row>
    <row r="457" spans="8:56" s="35" customFormat="1" x14ac:dyDescent="0.25">
      <c r="H457" s="36"/>
      <c r="I457" s="36"/>
      <c r="J457" s="36"/>
      <c r="K457" s="36"/>
      <c r="L457" s="36"/>
      <c r="M457" s="36"/>
      <c r="N457" s="36"/>
      <c r="O457" s="36"/>
      <c r="P457" s="36"/>
      <c r="Q457" s="36"/>
      <c r="AA457" s="60"/>
      <c r="AB457" s="60"/>
      <c r="AC457" s="60"/>
      <c r="AD457" s="60"/>
      <c r="AE457" s="60"/>
      <c r="AF457" s="60"/>
      <c r="AG457" s="60"/>
      <c r="AH457" s="60"/>
      <c r="AI457" s="60"/>
      <c r="AJ457" s="60"/>
      <c r="AK457" s="60"/>
      <c r="AL457" s="60"/>
      <c r="AM457" s="60"/>
      <c r="AN457" s="60"/>
      <c r="AO457" s="60"/>
      <c r="AP457" s="60"/>
      <c r="AQ457" s="60"/>
      <c r="AR457" s="60"/>
      <c r="AS457" s="73"/>
      <c r="AT457" s="60"/>
      <c r="AU457" s="60"/>
      <c r="AV457" s="60"/>
      <c r="AW457" s="60"/>
      <c r="AX457" s="60"/>
      <c r="AY457" s="60"/>
      <c r="AZ457" s="60"/>
      <c r="BA457" s="60"/>
      <c r="BB457" s="60"/>
      <c r="BC457" s="60"/>
      <c r="BD457" s="60"/>
    </row>
    <row r="458" spans="8:56" s="35" customFormat="1" x14ac:dyDescent="0.25">
      <c r="H458" s="36"/>
      <c r="I458" s="36"/>
      <c r="J458" s="36"/>
      <c r="K458" s="36"/>
      <c r="L458" s="36"/>
      <c r="M458" s="36"/>
      <c r="N458" s="36"/>
      <c r="O458" s="36"/>
      <c r="P458" s="36"/>
      <c r="Q458" s="36"/>
      <c r="AA458" s="60"/>
      <c r="AB458" s="60"/>
      <c r="AC458" s="60"/>
      <c r="AD458" s="60"/>
      <c r="AE458" s="60"/>
      <c r="AF458" s="60"/>
      <c r="AG458" s="60"/>
      <c r="AH458" s="60"/>
      <c r="AI458" s="60"/>
      <c r="AJ458" s="60"/>
      <c r="AK458" s="60"/>
      <c r="AL458" s="60"/>
      <c r="AM458" s="60"/>
      <c r="AN458" s="60"/>
      <c r="AO458" s="60"/>
      <c r="AP458" s="60"/>
      <c r="AQ458" s="60"/>
      <c r="AR458" s="60"/>
      <c r="AS458" s="73"/>
      <c r="AT458" s="60"/>
      <c r="AU458" s="60"/>
      <c r="AV458" s="60"/>
      <c r="AW458" s="60"/>
      <c r="AX458" s="60"/>
      <c r="AY458" s="60"/>
      <c r="AZ458" s="60"/>
      <c r="BA458" s="60"/>
      <c r="BB458" s="60"/>
      <c r="BC458" s="60"/>
      <c r="BD458" s="60"/>
    </row>
    <row r="459" spans="8:56" s="35" customFormat="1" x14ac:dyDescent="0.25">
      <c r="H459" s="36"/>
      <c r="I459" s="36"/>
      <c r="J459" s="36"/>
      <c r="K459" s="36"/>
      <c r="L459" s="36"/>
      <c r="M459" s="36"/>
      <c r="N459" s="36"/>
      <c r="O459" s="36"/>
      <c r="P459" s="36"/>
      <c r="Q459" s="36"/>
      <c r="AA459" s="60"/>
      <c r="AB459" s="60"/>
      <c r="AC459" s="60"/>
      <c r="AD459" s="60"/>
      <c r="AE459" s="60"/>
      <c r="AF459" s="60"/>
      <c r="AG459" s="60"/>
      <c r="AH459" s="60"/>
      <c r="AI459" s="60"/>
      <c r="AJ459" s="60"/>
      <c r="AK459" s="60"/>
      <c r="AL459" s="60"/>
      <c r="AM459" s="60"/>
      <c r="AN459" s="60"/>
      <c r="AO459" s="60"/>
      <c r="AP459" s="60"/>
      <c r="AQ459" s="60"/>
      <c r="AR459" s="60"/>
      <c r="AS459" s="73"/>
      <c r="AT459" s="60"/>
      <c r="AU459" s="60"/>
      <c r="AV459" s="60"/>
      <c r="AW459" s="60"/>
      <c r="AX459" s="60"/>
      <c r="AY459" s="60"/>
      <c r="AZ459" s="60"/>
      <c r="BA459" s="60"/>
      <c r="BB459" s="60"/>
      <c r="BC459" s="60"/>
      <c r="BD459" s="60"/>
    </row>
    <row r="460" spans="8:56" s="35" customFormat="1" x14ac:dyDescent="0.25">
      <c r="H460" s="36"/>
      <c r="I460" s="36"/>
      <c r="J460" s="36"/>
      <c r="K460" s="36"/>
      <c r="L460" s="36"/>
      <c r="M460" s="36"/>
      <c r="N460" s="36"/>
      <c r="O460" s="36"/>
      <c r="P460" s="36"/>
      <c r="Q460" s="36"/>
      <c r="AA460" s="60"/>
      <c r="AB460" s="60"/>
      <c r="AC460" s="60"/>
      <c r="AD460" s="60"/>
      <c r="AE460" s="60"/>
      <c r="AF460" s="60"/>
      <c r="AG460" s="60"/>
      <c r="AH460" s="60"/>
      <c r="AI460" s="60"/>
      <c r="AJ460" s="60"/>
      <c r="AK460" s="60"/>
      <c r="AL460" s="60"/>
      <c r="AM460" s="60"/>
      <c r="AN460" s="60"/>
      <c r="AO460" s="60"/>
      <c r="AP460" s="60"/>
      <c r="AQ460" s="60"/>
      <c r="AR460" s="60"/>
      <c r="AS460" s="73"/>
      <c r="AT460" s="60"/>
      <c r="AU460" s="60"/>
      <c r="AV460" s="60"/>
      <c r="AW460" s="60"/>
      <c r="AX460" s="60"/>
      <c r="AY460" s="60"/>
      <c r="AZ460" s="60"/>
      <c r="BA460" s="60"/>
      <c r="BB460" s="60"/>
      <c r="BC460" s="60"/>
      <c r="BD460" s="60"/>
    </row>
    <row r="461" spans="8:56" s="35" customFormat="1" x14ac:dyDescent="0.25">
      <c r="H461" s="36"/>
      <c r="I461" s="36"/>
      <c r="J461" s="36"/>
      <c r="K461" s="36"/>
      <c r="L461" s="36"/>
      <c r="M461" s="36"/>
      <c r="N461" s="36"/>
      <c r="O461" s="36"/>
      <c r="P461" s="36"/>
      <c r="Q461" s="36"/>
      <c r="AA461" s="60"/>
      <c r="AB461" s="60"/>
      <c r="AC461" s="60"/>
      <c r="AD461" s="60"/>
      <c r="AE461" s="60"/>
      <c r="AF461" s="60"/>
      <c r="AG461" s="60"/>
      <c r="AH461" s="60"/>
      <c r="AI461" s="60"/>
      <c r="AJ461" s="60"/>
      <c r="AK461" s="60"/>
      <c r="AL461" s="60"/>
      <c r="AM461" s="60"/>
      <c r="AN461" s="60"/>
      <c r="AO461" s="60"/>
      <c r="AP461" s="60"/>
      <c r="AQ461" s="60"/>
      <c r="AR461" s="60"/>
      <c r="AS461" s="73"/>
      <c r="AT461" s="60"/>
      <c r="AU461" s="60"/>
      <c r="AV461" s="60"/>
      <c r="AW461" s="60"/>
      <c r="AX461" s="60"/>
      <c r="AY461" s="60"/>
      <c r="AZ461" s="60"/>
      <c r="BA461" s="60"/>
      <c r="BB461" s="60"/>
      <c r="BC461" s="60"/>
      <c r="BD461" s="60"/>
    </row>
    <row r="462" spans="8:56" s="35" customFormat="1" x14ac:dyDescent="0.25">
      <c r="H462" s="36"/>
      <c r="I462" s="36"/>
      <c r="J462" s="36"/>
      <c r="K462" s="36"/>
      <c r="L462" s="36"/>
      <c r="M462" s="36"/>
      <c r="N462" s="36"/>
      <c r="O462" s="36"/>
      <c r="P462" s="36"/>
      <c r="Q462" s="36"/>
      <c r="AA462" s="60"/>
      <c r="AB462" s="60"/>
      <c r="AC462" s="60"/>
      <c r="AD462" s="60"/>
      <c r="AE462" s="60"/>
      <c r="AF462" s="60"/>
      <c r="AG462" s="60"/>
      <c r="AH462" s="60"/>
      <c r="AI462" s="60"/>
      <c r="AJ462" s="60"/>
      <c r="AK462" s="60"/>
      <c r="AL462" s="60"/>
      <c r="AM462" s="60"/>
      <c r="AN462" s="60"/>
      <c r="AO462" s="60"/>
      <c r="AP462" s="60"/>
      <c r="AQ462" s="60"/>
      <c r="AR462" s="60"/>
      <c r="AS462" s="73"/>
      <c r="AT462" s="60"/>
      <c r="AU462" s="60"/>
      <c r="AV462" s="60"/>
      <c r="AW462" s="60"/>
      <c r="AX462" s="60"/>
      <c r="AY462" s="60"/>
      <c r="AZ462" s="60"/>
      <c r="BA462" s="60"/>
      <c r="BB462" s="60"/>
      <c r="BC462" s="60"/>
      <c r="BD462" s="60"/>
    </row>
    <row r="463" spans="8:56" s="35" customFormat="1" x14ac:dyDescent="0.25">
      <c r="H463" s="36"/>
      <c r="I463" s="36"/>
      <c r="J463" s="36"/>
      <c r="K463" s="36"/>
      <c r="L463" s="36"/>
      <c r="M463" s="36"/>
      <c r="N463" s="36"/>
      <c r="O463" s="36"/>
      <c r="P463" s="36"/>
      <c r="Q463" s="36"/>
      <c r="AA463" s="60"/>
      <c r="AB463" s="60"/>
      <c r="AC463" s="60"/>
      <c r="AD463" s="60"/>
      <c r="AE463" s="60"/>
      <c r="AF463" s="60"/>
      <c r="AG463" s="60"/>
      <c r="AH463" s="60"/>
      <c r="AI463" s="60"/>
      <c r="AJ463" s="60"/>
      <c r="AK463" s="60"/>
      <c r="AL463" s="60"/>
      <c r="AM463" s="60"/>
      <c r="AN463" s="60"/>
      <c r="AO463" s="60"/>
      <c r="AP463" s="60"/>
      <c r="AQ463" s="60"/>
      <c r="AR463" s="60"/>
      <c r="AS463" s="73"/>
      <c r="AT463" s="60"/>
      <c r="AU463" s="60"/>
      <c r="AV463" s="60"/>
      <c r="AW463" s="60"/>
      <c r="AX463" s="60"/>
      <c r="AY463" s="60"/>
      <c r="AZ463" s="60"/>
      <c r="BA463" s="60"/>
      <c r="BB463" s="60"/>
      <c r="BC463" s="60"/>
      <c r="BD463" s="60"/>
    </row>
    <row r="464" spans="8:56" s="35" customFormat="1" x14ac:dyDescent="0.25">
      <c r="H464" s="36"/>
      <c r="I464" s="36"/>
      <c r="J464" s="36"/>
      <c r="K464" s="36"/>
      <c r="L464" s="36"/>
      <c r="M464" s="36"/>
      <c r="N464" s="36"/>
      <c r="O464" s="36"/>
      <c r="P464" s="36"/>
      <c r="Q464" s="36"/>
      <c r="AA464" s="60"/>
      <c r="AB464" s="60"/>
      <c r="AC464" s="60"/>
      <c r="AD464" s="60"/>
      <c r="AE464" s="60"/>
      <c r="AF464" s="60"/>
      <c r="AG464" s="60"/>
      <c r="AH464" s="60"/>
      <c r="AI464" s="60"/>
      <c r="AJ464" s="60"/>
      <c r="AK464" s="60"/>
      <c r="AL464" s="60"/>
      <c r="AM464" s="60"/>
      <c r="AN464" s="60"/>
      <c r="AO464" s="60"/>
      <c r="AP464" s="60"/>
      <c r="AQ464" s="60"/>
      <c r="AR464" s="60"/>
      <c r="AS464" s="73"/>
      <c r="AT464" s="60"/>
      <c r="AU464" s="60"/>
      <c r="AV464" s="60"/>
      <c r="AW464" s="60"/>
      <c r="AX464" s="60"/>
      <c r="AY464" s="60"/>
      <c r="AZ464" s="60"/>
      <c r="BA464" s="60"/>
      <c r="BB464" s="60"/>
      <c r="BC464" s="60"/>
      <c r="BD464" s="60"/>
    </row>
    <row r="465" spans="8:56" s="35" customFormat="1" x14ac:dyDescent="0.25">
      <c r="H465" s="36"/>
      <c r="I465" s="36"/>
      <c r="J465" s="36"/>
      <c r="K465" s="36"/>
      <c r="L465" s="36"/>
      <c r="M465" s="36"/>
      <c r="N465" s="36"/>
      <c r="O465" s="36"/>
      <c r="P465" s="36"/>
      <c r="Q465" s="36"/>
      <c r="AA465" s="60"/>
      <c r="AB465" s="60"/>
      <c r="AC465" s="60"/>
      <c r="AD465" s="60"/>
      <c r="AE465" s="60"/>
      <c r="AF465" s="60"/>
      <c r="AG465" s="60"/>
      <c r="AH465" s="60"/>
      <c r="AI465" s="60"/>
      <c r="AJ465" s="60"/>
      <c r="AK465" s="60"/>
      <c r="AL465" s="60"/>
      <c r="AM465" s="60"/>
      <c r="AN465" s="60"/>
      <c r="AO465" s="60"/>
      <c r="AP465" s="60"/>
      <c r="AQ465" s="60"/>
      <c r="AR465" s="60"/>
      <c r="AS465" s="73"/>
      <c r="AT465" s="60"/>
      <c r="AU465" s="60"/>
      <c r="AV465" s="60"/>
      <c r="AW465" s="60"/>
      <c r="AX465" s="60"/>
      <c r="AY465" s="60"/>
      <c r="AZ465" s="60"/>
      <c r="BA465" s="60"/>
      <c r="BB465" s="60"/>
      <c r="BC465" s="60"/>
      <c r="BD465" s="60"/>
    </row>
    <row r="466" spans="8:56" s="35" customFormat="1" x14ac:dyDescent="0.25">
      <c r="H466" s="36"/>
      <c r="I466" s="36"/>
      <c r="J466" s="36"/>
      <c r="K466" s="36"/>
      <c r="L466" s="36"/>
      <c r="M466" s="36"/>
      <c r="N466" s="36"/>
      <c r="O466" s="36"/>
      <c r="P466" s="36"/>
      <c r="Q466" s="36"/>
      <c r="AA466" s="60"/>
      <c r="AB466" s="60"/>
      <c r="AC466" s="60"/>
      <c r="AD466" s="60"/>
      <c r="AE466" s="60"/>
      <c r="AF466" s="60"/>
      <c r="AG466" s="60"/>
      <c r="AH466" s="60"/>
      <c r="AI466" s="60"/>
      <c r="AJ466" s="60"/>
      <c r="AK466" s="60"/>
      <c r="AL466" s="60"/>
      <c r="AM466" s="60"/>
      <c r="AN466" s="60"/>
      <c r="AO466" s="60"/>
      <c r="AP466" s="60"/>
      <c r="AQ466" s="60"/>
      <c r="AR466" s="60"/>
      <c r="AS466" s="73"/>
      <c r="AT466" s="60"/>
      <c r="AU466" s="60"/>
      <c r="AV466" s="60"/>
      <c r="AW466" s="60"/>
      <c r="AX466" s="60"/>
      <c r="AY466" s="60"/>
      <c r="AZ466" s="60"/>
      <c r="BA466" s="60"/>
      <c r="BB466" s="60"/>
      <c r="BC466" s="60"/>
      <c r="BD466" s="60"/>
    </row>
    <row r="467" spans="8:56" s="35" customFormat="1" x14ac:dyDescent="0.25">
      <c r="H467" s="36"/>
      <c r="I467" s="36"/>
      <c r="J467" s="36"/>
      <c r="K467" s="36"/>
      <c r="L467" s="36"/>
      <c r="M467" s="36"/>
      <c r="N467" s="36"/>
      <c r="O467" s="36"/>
      <c r="P467" s="36"/>
      <c r="Q467" s="36"/>
      <c r="AA467" s="60"/>
      <c r="AB467" s="60"/>
      <c r="AC467" s="60"/>
      <c r="AD467" s="60"/>
      <c r="AE467" s="60"/>
      <c r="AF467" s="60"/>
      <c r="AG467" s="60"/>
      <c r="AH467" s="60"/>
      <c r="AI467" s="60"/>
      <c r="AJ467" s="60"/>
      <c r="AK467" s="60"/>
      <c r="AL467" s="60"/>
      <c r="AM467" s="60"/>
      <c r="AN467" s="60"/>
      <c r="AO467" s="60"/>
      <c r="AP467" s="60"/>
      <c r="AQ467" s="60"/>
      <c r="AR467" s="60"/>
      <c r="AS467" s="73"/>
      <c r="AT467" s="60"/>
      <c r="AU467" s="60"/>
      <c r="AV467" s="60"/>
      <c r="AW467" s="60"/>
      <c r="AX467" s="60"/>
      <c r="AY467" s="60"/>
      <c r="AZ467" s="60"/>
      <c r="BA467" s="60"/>
      <c r="BB467" s="60"/>
      <c r="BC467" s="60"/>
      <c r="BD467" s="60"/>
    </row>
    <row r="468" spans="8:56" s="35" customFormat="1" x14ac:dyDescent="0.25">
      <c r="H468" s="36"/>
      <c r="I468" s="36"/>
      <c r="J468" s="36"/>
      <c r="K468" s="36"/>
      <c r="L468" s="36"/>
      <c r="M468" s="36"/>
      <c r="N468" s="36"/>
      <c r="O468" s="36"/>
      <c r="P468" s="36"/>
      <c r="Q468" s="36"/>
      <c r="AA468" s="60"/>
      <c r="AB468" s="60"/>
      <c r="AC468" s="60"/>
      <c r="AD468" s="60"/>
      <c r="AE468" s="60"/>
      <c r="AF468" s="60"/>
      <c r="AG468" s="60"/>
      <c r="AH468" s="60"/>
      <c r="AI468" s="60"/>
      <c r="AJ468" s="60"/>
      <c r="AK468" s="60"/>
      <c r="AL468" s="60"/>
      <c r="AM468" s="60"/>
      <c r="AN468" s="60"/>
      <c r="AO468" s="60"/>
      <c r="AP468" s="60"/>
      <c r="AQ468" s="60"/>
      <c r="AR468" s="60"/>
      <c r="AS468" s="73"/>
      <c r="AT468" s="60"/>
      <c r="AU468" s="60"/>
      <c r="AV468" s="60"/>
      <c r="AW468" s="60"/>
      <c r="AX468" s="60"/>
      <c r="AY468" s="60"/>
      <c r="AZ468" s="60"/>
      <c r="BA468" s="60"/>
      <c r="BB468" s="60"/>
      <c r="BC468" s="60"/>
      <c r="BD468" s="60"/>
    </row>
    <row r="469" spans="8:56" s="35" customFormat="1" x14ac:dyDescent="0.25">
      <c r="H469" s="36"/>
      <c r="I469" s="36"/>
      <c r="J469" s="36"/>
      <c r="K469" s="36"/>
      <c r="L469" s="36"/>
      <c r="M469" s="36"/>
      <c r="N469" s="36"/>
      <c r="O469" s="36"/>
      <c r="P469" s="36"/>
      <c r="Q469" s="36"/>
      <c r="AA469" s="60"/>
      <c r="AB469" s="60"/>
      <c r="AC469" s="60"/>
      <c r="AD469" s="60"/>
      <c r="AE469" s="60"/>
      <c r="AF469" s="60"/>
      <c r="AG469" s="60"/>
      <c r="AH469" s="60"/>
      <c r="AI469" s="60"/>
      <c r="AJ469" s="60"/>
      <c r="AK469" s="60"/>
      <c r="AL469" s="60"/>
      <c r="AM469" s="60"/>
      <c r="AN469" s="60"/>
      <c r="AO469" s="60"/>
      <c r="AP469" s="60"/>
      <c r="AQ469" s="60"/>
      <c r="AR469" s="60"/>
      <c r="AS469" s="73"/>
      <c r="AT469" s="60"/>
      <c r="AU469" s="60"/>
      <c r="AV469" s="60"/>
      <c r="AW469" s="60"/>
      <c r="AX469" s="60"/>
      <c r="AY469" s="60"/>
      <c r="AZ469" s="60"/>
      <c r="BA469" s="60"/>
      <c r="BB469" s="60"/>
      <c r="BC469" s="60"/>
      <c r="BD469" s="60"/>
    </row>
    <row r="470" spans="8:56" s="35" customFormat="1" x14ac:dyDescent="0.25">
      <c r="H470" s="36"/>
      <c r="I470" s="36"/>
      <c r="J470" s="36"/>
      <c r="K470" s="36"/>
      <c r="L470" s="36"/>
      <c r="M470" s="36"/>
      <c r="N470" s="36"/>
      <c r="O470" s="36"/>
      <c r="P470" s="36"/>
      <c r="Q470" s="36"/>
      <c r="AA470" s="60"/>
      <c r="AB470" s="60"/>
      <c r="AC470" s="60"/>
      <c r="AD470" s="60"/>
      <c r="AE470" s="60"/>
      <c r="AF470" s="60"/>
      <c r="AG470" s="60"/>
      <c r="AH470" s="60"/>
      <c r="AI470" s="60"/>
      <c r="AJ470" s="60"/>
      <c r="AK470" s="60"/>
      <c r="AL470" s="60"/>
      <c r="AM470" s="60"/>
      <c r="AN470" s="60"/>
      <c r="AO470" s="60"/>
      <c r="AP470" s="60"/>
      <c r="AQ470" s="60"/>
      <c r="AR470" s="60"/>
      <c r="AS470" s="73"/>
      <c r="AT470" s="60"/>
      <c r="AU470" s="60"/>
      <c r="AV470" s="60"/>
      <c r="AW470" s="60"/>
      <c r="AX470" s="60"/>
      <c r="AY470" s="60"/>
      <c r="AZ470" s="60"/>
      <c r="BA470" s="60"/>
      <c r="BB470" s="60"/>
      <c r="BC470" s="60"/>
      <c r="BD470" s="60"/>
    </row>
    <row r="471" spans="8:56" s="35" customFormat="1" x14ac:dyDescent="0.25">
      <c r="H471" s="36"/>
      <c r="I471" s="36"/>
      <c r="J471" s="36"/>
      <c r="K471" s="36"/>
      <c r="L471" s="36"/>
      <c r="M471" s="36"/>
      <c r="N471" s="36"/>
      <c r="O471" s="36"/>
      <c r="P471" s="36"/>
      <c r="Q471" s="36"/>
      <c r="AA471" s="60"/>
      <c r="AB471" s="60"/>
      <c r="AC471" s="60"/>
      <c r="AD471" s="60"/>
      <c r="AE471" s="60"/>
      <c r="AF471" s="60"/>
      <c r="AG471" s="60"/>
      <c r="AH471" s="60"/>
      <c r="AI471" s="60"/>
      <c r="AJ471" s="60"/>
      <c r="AK471" s="60"/>
      <c r="AL471" s="60"/>
      <c r="AM471" s="60"/>
      <c r="AN471" s="60"/>
      <c r="AO471" s="60"/>
      <c r="AP471" s="60"/>
      <c r="AQ471" s="60"/>
      <c r="AR471" s="60"/>
      <c r="AS471" s="73"/>
      <c r="AT471" s="60"/>
      <c r="AU471" s="60"/>
      <c r="AV471" s="60"/>
      <c r="AW471" s="60"/>
      <c r="AX471" s="60"/>
      <c r="AY471" s="60"/>
      <c r="AZ471" s="60"/>
      <c r="BA471" s="60"/>
      <c r="BB471" s="60"/>
      <c r="BC471" s="60"/>
      <c r="BD471" s="60"/>
    </row>
    <row r="472" spans="8:56" s="35" customFormat="1" x14ac:dyDescent="0.25">
      <c r="H472" s="36"/>
      <c r="I472" s="36"/>
      <c r="J472" s="36"/>
      <c r="K472" s="36"/>
      <c r="L472" s="36"/>
      <c r="M472" s="36"/>
      <c r="N472" s="36"/>
      <c r="O472" s="36"/>
      <c r="P472" s="36"/>
      <c r="Q472" s="36"/>
      <c r="AA472" s="60"/>
      <c r="AB472" s="60"/>
      <c r="AC472" s="60"/>
      <c r="AD472" s="60"/>
      <c r="AE472" s="60"/>
      <c r="AF472" s="60"/>
      <c r="AG472" s="60"/>
      <c r="AH472" s="60"/>
      <c r="AI472" s="60"/>
      <c r="AJ472" s="60"/>
      <c r="AK472" s="60"/>
      <c r="AL472" s="60"/>
      <c r="AM472" s="60"/>
      <c r="AN472" s="60"/>
      <c r="AO472" s="60"/>
      <c r="AP472" s="60"/>
      <c r="AQ472" s="60"/>
      <c r="AR472" s="60"/>
      <c r="AS472" s="73"/>
      <c r="AT472" s="60"/>
      <c r="AU472" s="60"/>
      <c r="AV472" s="60"/>
      <c r="AW472" s="60"/>
      <c r="AX472" s="60"/>
      <c r="AY472" s="60"/>
      <c r="AZ472" s="60"/>
      <c r="BA472" s="60"/>
      <c r="BB472" s="60"/>
      <c r="BC472" s="60"/>
      <c r="BD472" s="60"/>
    </row>
    <row r="473" spans="8:56" s="35" customFormat="1" x14ac:dyDescent="0.25">
      <c r="H473" s="36"/>
      <c r="I473" s="36"/>
      <c r="J473" s="36"/>
      <c r="K473" s="36"/>
      <c r="L473" s="36"/>
      <c r="M473" s="36"/>
      <c r="N473" s="36"/>
      <c r="O473" s="36"/>
      <c r="P473" s="36"/>
      <c r="Q473" s="36"/>
      <c r="AA473" s="60"/>
      <c r="AB473" s="60"/>
      <c r="AC473" s="60"/>
      <c r="AD473" s="60"/>
      <c r="AE473" s="60"/>
      <c r="AF473" s="60"/>
      <c r="AG473" s="60"/>
      <c r="AH473" s="60"/>
      <c r="AI473" s="60"/>
      <c r="AJ473" s="60"/>
      <c r="AK473" s="60"/>
      <c r="AL473" s="60"/>
      <c r="AM473" s="60"/>
      <c r="AN473" s="60"/>
      <c r="AO473" s="60"/>
      <c r="AP473" s="60"/>
      <c r="AQ473" s="60"/>
      <c r="AR473" s="60"/>
      <c r="AS473" s="73"/>
      <c r="AT473" s="60"/>
      <c r="AU473" s="60"/>
      <c r="AV473" s="60"/>
      <c r="AW473" s="60"/>
      <c r="AX473" s="60"/>
      <c r="AY473" s="60"/>
      <c r="AZ473" s="60"/>
      <c r="BA473" s="60"/>
      <c r="BB473" s="60"/>
      <c r="BC473" s="60"/>
      <c r="BD473" s="60"/>
    </row>
    <row r="474" spans="8:56" s="35" customFormat="1" x14ac:dyDescent="0.25">
      <c r="H474" s="36"/>
      <c r="I474" s="36"/>
      <c r="J474" s="36"/>
      <c r="K474" s="36"/>
      <c r="L474" s="36"/>
      <c r="M474" s="36"/>
      <c r="N474" s="36"/>
      <c r="O474" s="36"/>
      <c r="P474" s="36"/>
      <c r="Q474" s="36"/>
      <c r="AA474" s="60"/>
      <c r="AB474" s="60"/>
      <c r="AC474" s="60"/>
      <c r="AD474" s="60"/>
      <c r="AE474" s="60"/>
      <c r="AF474" s="60"/>
      <c r="AG474" s="60"/>
      <c r="AH474" s="60"/>
      <c r="AI474" s="60"/>
      <c r="AJ474" s="60"/>
      <c r="AK474" s="60"/>
      <c r="AL474" s="60"/>
      <c r="AM474" s="60"/>
      <c r="AN474" s="60"/>
      <c r="AO474" s="60"/>
      <c r="AP474" s="60"/>
      <c r="AQ474" s="60"/>
      <c r="AR474" s="60"/>
      <c r="AS474" s="73"/>
      <c r="AT474" s="60"/>
      <c r="AU474" s="60"/>
      <c r="AV474" s="60"/>
      <c r="AW474" s="60"/>
      <c r="AX474" s="60"/>
      <c r="AY474" s="60"/>
      <c r="AZ474" s="60"/>
      <c r="BA474" s="60"/>
      <c r="BB474" s="60"/>
      <c r="BC474" s="60"/>
      <c r="BD474" s="60"/>
    </row>
    <row r="475" spans="8:56" s="35" customFormat="1" x14ac:dyDescent="0.25">
      <c r="H475" s="36"/>
      <c r="I475" s="36"/>
      <c r="J475" s="36"/>
      <c r="K475" s="36"/>
      <c r="L475" s="36"/>
      <c r="M475" s="36"/>
      <c r="N475" s="36"/>
      <c r="O475" s="36"/>
      <c r="P475" s="36"/>
      <c r="Q475" s="36"/>
      <c r="AA475" s="60"/>
      <c r="AB475" s="60"/>
      <c r="AC475" s="60"/>
      <c r="AD475" s="60"/>
      <c r="AE475" s="60"/>
      <c r="AF475" s="60"/>
      <c r="AG475" s="60"/>
      <c r="AH475" s="60"/>
      <c r="AI475" s="60"/>
      <c r="AJ475" s="60"/>
      <c r="AK475" s="60"/>
      <c r="AL475" s="60"/>
      <c r="AM475" s="60"/>
      <c r="AN475" s="60"/>
      <c r="AO475" s="60"/>
      <c r="AP475" s="60"/>
      <c r="AQ475" s="60"/>
      <c r="AR475" s="60"/>
      <c r="AS475" s="73"/>
      <c r="AT475" s="60"/>
      <c r="AU475" s="60"/>
      <c r="AV475" s="60"/>
      <c r="AW475" s="60"/>
      <c r="AX475" s="60"/>
      <c r="AY475" s="60"/>
      <c r="AZ475" s="60"/>
      <c r="BA475" s="60"/>
      <c r="BB475" s="60"/>
      <c r="BC475" s="60"/>
      <c r="BD475" s="60"/>
    </row>
    <row r="476" spans="8:56" s="35" customFormat="1" x14ac:dyDescent="0.25">
      <c r="H476" s="36"/>
      <c r="I476" s="36"/>
      <c r="J476" s="36"/>
      <c r="K476" s="36"/>
      <c r="L476" s="36"/>
      <c r="M476" s="36"/>
      <c r="N476" s="36"/>
      <c r="O476" s="36"/>
      <c r="P476" s="36"/>
      <c r="Q476" s="36"/>
      <c r="AA476" s="60"/>
      <c r="AB476" s="60"/>
      <c r="AC476" s="60"/>
      <c r="AD476" s="60"/>
      <c r="AE476" s="60"/>
      <c r="AF476" s="60"/>
      <c r="AG476" s="60"/>
      <c r="AH476" s="60"/>
      <c r="AI476" s="60"/>
      <c r="AJ476" s="60"/>
      <c r="AK476" s="60"/>
      <c r="AL476" s="60"/>
      <c r="AM476" s="60"/>
      <c r="AN476" s="60"/>
      <c r="AO476" s="60"/>
      <c r="AP476" s="60"/>
      <c r="AQ476" s="60"/>
      <c r="AR476" s="60"/>
      <c r="AS476" s="73"/>
      <c r="AT476" s="60"/>
      <c r="AU476" s="60"/>
      <c r="AV476" s="60"/>
      <c r="AW476" s="60"/>
      <c r="AX476" s="60"/>
      <c r="AY476" s="60"/>
      <c r="AZ476" s="60"/>
      <c r="BA476" s="60"/>
      <c r="BB476" s="60"/>
      <c r="BC476" s="60"/>
      <c r="BD476" s="60"/>
    </row>
    <row r="477" spans="8:56" s="35" customFormat="1" x14ac:dyDescent="0.25">
      <c r="H477" s="36"/>
      <c r="I477" s="36"/>
      <c r="J477" s="36"/>
      <c r="K477" s="36"/>
      <c r="L477" s="36"/>
      <c r="M477" s="36"/>
      <c r="N477" s="36"/>
      <c r="O477" s="36"/>
      <c r="P477" s="36"/>
      <c r="Q477" s="36"/>
      <c r="AA477" s="60"/>
      <c r="AB477" s="60"/>
      <c r="AC477" s="60"/>
      <c r="AD477" s="60"/>
      <c r="AE477" s="60"/>
      <c r="AF477" s="60"/>
      <c r="AG477" s="60"/>
      <c r="AH477" s="60"/>
      <c r="AI477" s="60"/>
      <c r="AJ477" s="60"/>
      <c r="AK477" s="60"/>
      <c r="AL477" s="60"/>
      <c r="AM477" s="60"/>
      <c r="AN477" s="60"/>
      <c r="AO477" s="60"/>
      <c r="AP477" s="60"/>
      <c r="AQ477" s="60"/>
      <c r="AR477" s="60"/>
      <c r="AS477" s="73"/>
      <c r="AT477" s="60"/>
      <c r="AU477" s="60"/>
      <c r="AV477" s="60"/>
      <c r="AW477" s="60"/>
      <c r="AX477" s="60"/>
      <c r="AY477" s="60"/>
      <c r="AZ477" s="60"/>
      <c r="BA477" s="60"/>
      <c r="BB477" s="60"/>
      <c r="BC477" s="60"/>
      <c r="BD477" s="60"/>
    </row>
    <row r="478" spans="8:56" s="35" customFormat="1" x14ac:dyDescent="0.25">
      <c r="H478" s="36"/>
      <c r="I478" s="36"/>
      <c r="J478" s="36"/>
      <c r="K478" s="36"/>
      <c r="L478" s="36"/>
      <c r="M478" s="36"/>
      <c r="N478" s="36"/>
      <c r="O478" s="36"/>
      <c r="P478" s="36"/>
      <c r="Q478" s="36"/>
      <c r="AA478" s="60"/>
      <c r="AB478" s="60"/>
      <c r="AC478" s="60"/>
      <c r="AD478" s="60"/>
      <c r="AE478" s="60"/>
      <c r="AF478" s="60"/>
      <c r="AG478" s="60"/>
      <c r="AH478" s="60"/>
      <c r="AI478" s="60"/>
      <c r="AJ478" s="60"/>
      <c r="AK478" s="60"/>
      <c r="AL478" s="60"/>
      <c r="AM478" s="60"/>
      <c r="AN478" s="60"/>
      <c r="AO478" s="60"/>
      <c r="AP478" s="60"/>
      <c r="AQ478" s="60"/>
      <c r="AR478" s="60"/>
      <c r="AS478" s="73"/>
      <c r="AT478" s="60"/>
      <c r="AU478" s="60"/>
      <c r="AV478" s="60"/>
      <c r="AW478" s="60"/>
      <c r="AX478" s="60"/>
      <c r="AY478" s="60"/>
      <c r="AZ478" s="60"/>
      <c r="BA478" s="60"/>
      <c r="BB478" s="60"/>
      <c r="BC478" s="60"/>
      <c r="BD478" s="60"/>
    </row>
    <row r="479" spans="8:56" s="35" customFormat="1" x14ac:dyDescent="0.25">
      <c r="H479" s="36"/>
      <c r="I479" s="36"/>
      <c r="J479" s="36"/>
      <c r="K479" s="36"/>
      <c r="L479" s="36"/>
      <c r="M479" s="36"/>
      <c r="N479" s="36"/>
      <c r="O479" s="36"/>
      <c r="P479" s="36"/>
      <c r="Q479" s="36"/>
      <c r="AA479" s="60"/>
      <c r="AB479" s="60"/>
      <c r="AC479" s="60"/>
      <c r="AD479" s="60"/>
      <c r="AE479" s="60"/>
      <c r="AF479" s="60"/>
      <c r="AG479" s="60"/>
      <c r="AH479" s="60"/>
      <c r="AI479" s="60"/>
      <c r="AJ479" s="60"/>
      <c r="AK479" s="60"/>
      <c r="AL479" s="60"/>
      <c r="AM479" s="60"/>
      <c r="AN479" s="60"/>
      <c r="AO479" s="60"/>
      <c r="AP479" s="60"/>
      <c r="AQ479" s="60"/>
      <c r="AR479" s="60"/>
      <c r="AS479" s="73"/>
      <c r="AT479" s="60"/>
      <c r="AU479" s="60"/>
      <c r="AV479" s="60"/>
      <c r="AW479" s="60"/>
      <c r="AX479" s="60"/>
      <c r="AY479" s="60"/>
      <c r="AZ479" s="60"/>
      <c r="BA479" s="60"/>
      <c r="BB479" s="60"/>
      <c r="BC479" s="60"/>
      <c r="BD479" s="60"/>
    </row>
    <row r="480" spans="8:56" s="35" customFormat="1" x14ac:dyDescent="0.25">
      <c r="H480" s="36"/>
      <c r="I480" s="36"/>
      <c r="J480" s="36"/>
      <c r="K480" s="36"/>
      <c r="L480" s="36"/>
      <c r="M480" s="36"/>
      <c r="N480" s="36"/>
      <c r="O480" s="36"/>
      <c r="P480" s="36"/>
      <c r="Q480" s="36"/>
      <c r="AA480" s="60"/>
      <c r="AB480" s="60"/>
      <c r="AC480" s="60"/>
      <c r="AD480" s="60"/>
      <c r="AE480" s="60"/>
      <c r="AF480" s="60"/>
      <c r="AG480" s="60"/>
      <c r="AH480" s="60"/>
      <c r="AI480" s="60"/>
      <c r="AJ480" s="60"/>
      <c r="AK480" s="60"/>
      <c r="AL480" s="60"/>
      <c r="AM480" s="60"/>
      <c r="AN480" s="60"/>
      <c r="AO480" s="60"/>
      <c r="AP480" s="60"/>
      <c r="AQ480" s="60"/>
      <c r="AR480" s="60"/>
      <c r="AS480" s="73"/>
      <c r="AT480" s="60"/>
      <c r="AU480" s="60"/>
      <c r="AV480" s="60"/>
      <c r="AW480" s="60"/>
      <c r="AX480" s="60"/>
      <c r="AY480" s="60"/>
      <c r="AZ480" s="60"/>
      <c r="BA480" s="60"/>
      <c r="BB480" s="60"/>
      <c r="BC480" s="60"/>
      <c r="BD480" s="60"/>
    </row>
    <row r="481" spans="8:56" s="35" customFormat="1" x14ac:dyDescent="0.25">
      <c r="H481" s="36"/>
      <c r="I481" s="36"/>
      <c r="J481" s="36"/>
      <c r="K481" s="36"/>
      <c r="L481" s="36"/>
      <c r="M481" s="36"/>
      <c r="N481" s="36"/>
      <c r="O481" s="36"/>
      <c r="P481" s="36"/>
      <c r="Q481" s="36"/>
      <c r="AA481" s="60"/>
      <c r="AB481" s="60"/>
      <c r="AC481" s="60"/>
      <c r="AD481" s="60"/>
      <c r="AE481" s="60"/>
      <c r="AF481" s="60"/>
      <c r="AG481" s="60"/>
      <c r="AH481" s="60"/>
      <c r="AI481" s="60"/>
      <c r="AJ481" s="60"/>
      <c r="AK481" s="60"/>
      <c r="AL481" s="60"/>
      <c r="AM481" s="60"/>
      <c r="AN481" s="60"/>
      <c r="AO481" s="60"/>
      <c r="AP481" s="60"/>
      <c r="AQ481" s="60"/>
      <c r="AR481" s="60"/>
      <c r="AS481" s="73"/>
      <c r="AT481" s="60"/>
      <c r="AU481" s="60"/>
      <c r="AV481" s="60"/>
      <c r="AW481" s="60"/>
      <c r="AX481" s="60"/>
      <c r="AY481" s="60"/>
      <c r="AZ481" s="60"/>
      <c r="BA481" s="60"/>
      <c r="BB481" s="60"/>
      <c r="BC481" s="60"/>
      <c r="BD481" s="60"/>
    </row>
    <row r="482" spans="8:56" s="35" customFormat="1" x14ac:dyDescent="0.25">
      <c r="H482" s="36"/>
      <c r="I482" s="36"/>
      <c r="J482" s="36"/>
      <c r="K482" s="36"/>
      <c r="L482" s="36"/>
      <c r="M482" s="36"/>
      <c r="N482" s="36"/>
      <c r="O482" s="36"/>
      <c r="P482" s="36"/>
      <c r="Q482" s="36"/>
      <c r="AA482" s="60"/>
      <c r="AB482" s="60"/>
      <c r="AC482" s="60"/>
      <c r="AD482" s="60"/>
      <c r="AE482" s="60"/>
      <c r="AF482" s="60"/>
      <c r="AG482" s="60"/>
      <c r="AH482" s="60"/>
      <c r="AI482" s="60"/>
      <c r="AJ482" s="60"/>
      <c r="AK482" s="60"/>
      <c r="AL482" s="60"/>
      <c r="AM482" s="60"/>
      <c r="AN482" s="60"/>
      <c r="AO482" s="60"/>
      <c r="AP482" s="60"/>
      <c r="AQ482" s="60"/>
      <c r="AR482" s="60"/>
      <c r="AS482" s="73"/>
      <c r="AT482" s="60"/>
      <c r="AU482" s="60"/>
      <c r="AV482" s="60"/>
      <c r="AW482" s="60"/>
      <c r="AX482" s="60"/>
      <c r="AY482" s="60"/>
      <c r="AZ482" s="60"/>
      <c r="BA482" s="60"/>
      <c r="BB482" s="60"/>
      <c r="BC482" s="60"/>
      <c r="BD482" s="60"/>
    </row>
    <row r="483" spans="8:56" s="35" customFormat="1" x14ac:dyDescent="0.25">
      <c r="H483" s="36"/>
      <c r="I483" s="36"/>
      <c r="J483" s="36"/>
      <c r="K483" s="36"/>
      <c r="L483" s="36"/>
      <c r="M483" s="36"/>
      <c r="N483" s="36"/>
      <c r="O483" s="36"/>
      <c r="P483" s="36"/>
      <c r="Q483" s="36"/>
      <c r="AA483" s="60"/>
      <c r="AB483" s="60"/>
      <c r="AC483" s="60"/>
      <c r="AD483" s="60"/>
      <c r="AE483" s="60"/>
      <c r="AF483" s="60"/>
      <c r="AG483" s="60"/>
      <c r="AH483" s="60"/>
      <c r="AI483" s="60"/>
      <c r="AJ483" s="60"/>
      <c r="AK483" s="60"/>
      <c r="AL483" s="60"/>
      <c r="AM483" s="60"/>
      <c r="AN483" s="60"/>
      <c r="AO483" s="60"/>
      <c r="AP483" s="60"/>
      <c r="AQ483" s="60"/>
      <c r="AR483" s="60"/>
      <c r="AS483" s="73"/>
      <c r="AT483" s="60"/>
      <c r="AU483" s="60"/>
      <c r="AV483" s="60"/>
      <c r="AW483" s="60"/>
      <c r="AX483" s="60"/>
      <c r="AY483" s="60"/>
      <c r="AZ483" s="60"/>
      <c r="BA483" s="60"/>
      <c r="BB483" s="60"/>
      <c r="BC483" s="60"/>
      <c r="BD483" s="60"/>
    </row>
    <row r="484" spans="8:56" s="35" customFormat="1" x14ac:dyDescent="0.25">
      <c r="H484" s="36"/>
      <c r="I484" s="36"/>
      <c r="J484" s="36"/>
      <c r="K484" s="36"/>
      <c r="L484" s="36"/>
      <c r="M484" s="36"/>
      <c r="N484" s="36"/>
      <c r="O484" s="36"/>
      <c r="P484" s="36"/>
      <c r="Q484" s="36"/>
      <c r="AA484" s="60"/>
      <c r="AB484" s="60"/>
      <c r="AC484" s="60"/>
      <c r="AD484" s="60"/>
      <c r="AE484" s="60"/>
      <c r="AF484" s="60"/>
      <c r="AG484" s="60"/>
      <c r="AH484" s="60"/>
      <c r="AI484" s="60"/>
      <c r="AJ484" s="60"/>
      <c r="AK484" s="60"/>
      <c r="AL484" s="60"/>
      <c r="AM484" s="60"/>
      <c r="AN484" s="60"/>
      <c r="AO484" s="60"/>
      <c r="AP484" s="60"/>
      <c r="AQ484" s="60"/>
      <c r="AR484" s="60"/>
      <c r="AS484" s="73"/>
      <c r="AT484" s="60"/>
      <c r="AU484" s="60"/>
      <c r="AV484" s="60"/>
      <c r="AW484" s="60"/>
      <c r="AX484" s="60"/>
      <c r="AY484" s="60"/>
      <c r="AZ484" s="60"/>
      <c r="BA484" s="60"/>
      <c r="BB484" s="60"/>
      <c r="BC484" s="60"/>
      <c r="BD484" s="60"/>
    </row>
    <row r="485" spans="8:56" s="35" customFormat="1" x14ac:dyDescent="0.25">
      <c r="H485" s="36"/>
      <c r="I485" s="36"/>
      <c r="J485" s="36"/>
      <c r="K485" s="36"/>
      <c r="L485" s="36"/>
      <c r="M485" s="36"/>
      <c r="N485" s="36"/>
      <c r="O485" s="36"/>
      <c r="P485" s="36"/>
      <c r="Q485" s="36"/>
      <c r="AA485" s="60"/>
      <c r="AB485" s="60"/>
      <c r="AC485" s="60"/>
      <c r="AD485" s="60"/>
      <c r="AE485" s="60"/>
      <c r="AF485" s="60"/>
      <c r="AG485" s="60"/>
      <c r="AH485" s="60"/>
      <c r="AI485" s="60"/>
      <c r="AJ485" s="60"/>
      <c r="AK485" s="60"/>
      <c r="AL485" s="60"/>
      <c r="AM485" s="60"/>
      <c r="AN485" s="60"/>
      <c r="AO485" s="60"/>
      <c r="AP485" s="60"/>
      <c r="AQ485" s="60"/>
      <c r="AR485" s="60"/>
      <c r="AS485" s="73"/>
      <c r="AT485" s="60"/>
      <c r="AU485" s="60"/>
      <c r="AV485" s="60"/>
      <c r="AW485" s="60"/>
      <c r="AX485" s="60"/>
      <c r="AY485" s="60"/>
      <c r="AZ485" s="60"/>
      <c r="BA485" s="60"/>
      <c r="BB485" s="60"/>
      <c r="BC485" s="60"/>
      <c r="BD485" s="60"/>
    </row>
    <row r="486" spans="8:56" s="35" customFormat="1" x14ac:dyDescent="0.25">
      <c r="H486" s="36"/>
      <c r="I486" s="36"/>
      <c r="J486" s="36"/>
      <c r="K486" s="36"/>
      <c r="L486" s="36"/>
      <c r="M486" s="36"/>
      <c r="N486" s="36"/>
      <c r="O486" s="36"/>
      <c r="P486" s="36"/>
      <c r="Q486" s="36"/>
      <c r="AA486" s="60"/>
      <c r="AB486" s="60"/>
      <c r="AC486" s="60"/>
      <c r="AD486" s="60"/>
      <c r="AE486" s="60"/>
      <c r="AF486" s="60"/>
      <c r="AG486" s="60"/>
      <c r="AH486" s="60"/>
      <c r="AI486" s="60"/>
      <c r="AJ486" s="60"/>
      <c r="AK486" s="60"/>
      <c r="AL486" s="60"/>
      <c r="AM486" s="60"/>
      <c r="AN486" s="60"/>
      <c r="AO486" s="60"/>
      <c r="AP486" s="60"/>
      <c r="AQ486" s="60"/>
      <c r="AR486" s="60"/>
      <c r="AS486" s="73"/>
      <c r="AT486" s="60"/>
      <c r="AU486" s="60"/>
      <c r="AV486" s="60"/>
      <c r="AW486" s="60"/>
      <c r="AX486" s="60"/>
      <c r="AY486" s="60"/>
      <c r="AZ486" s="60"/>
      <c r="BA486" s="60"/>
      <c r="BB486" s="60"/>
      <c r="BC486" s="60"/>
      <c r="BD486" s="60"/>
    </row>
    <row r="487" spans="8:56" s="35" customFormat="1" x14ac:dyDescent="0.25">
      <c r="H487" s="36"/>
      <c r="I487" s="36"/>
      <c r="J487" s="36"/>
      <c r="K487" s="36"/>
      <c r="L487" s="36"/>
      <c r="M487" s="36"/>
      <c r="N487" s="36"/>
      <c r="O487" s="36"/>
      <c r="P487" s="36"/>
      <c r="Q487" s="36"/>
      <c r="AA487" s="60"/>
      <c r="AB487" s="60"/>
      <c r="AC487" s="60"/>
      <c r="AD487" s="60"/>
      <c r="AE487" s="60"/>
      <c r="AF487" s="60"/>
      <c r="AG487" s="60"/>
      <c r="AH487" s="60"/>
      <c r="AI487" s="60"/>
      <c r="AJ487" s="60"/>
      <c r="AK487" s="60"/>
      <c r="AL487" s="60"/>
      <c r="AM487" s="60"/>
      <c r="AN487" s="60"/>
      <c r="AO487" s="60"/>
      <c r="AP487" s="60"/>
      <c r="AQ487" s="60"/>
      <c r="AR487" s="60"/>
      <c r="AS487" s="73"/>
      <c r="AT487" s="60"/>
      <c r="AU487" s="60"/>
      <c r="AV487" s="60"/>
      <c r="AW487" s="60"/>
      <c r="AX487" s="60"/>
      <c r="AY487" s="60"/>
      <c r="AZ487" s="60"/>
      <c r="BA487" s="60"/>
      <c r="BB487" s="60"/>
      <c r="BC487" s="60"/>
      <c r="BD487" s="60"/>
    </row>
    <row r="488" spans="8:56" s="35" customFormat="1" x14ac:dyDescent="0.25">
      <c r="H488" s="36"/>
      <c r="I488" s="36"/>
      <c r="J488" s="36"/>
      <c r="K488" s="36"/>
      <c r="L488" s="36"/>
      <c r="M488" s="36"/>
      <c r="N488" s="36"/>
      <c r="O488" s="36"/>
      <c r="P488" s="36"/>
      <c r="Q488" s="36"/>
      <c r="AA488" s="60"/>
      <c r="AB488" s="60"/>
      <c r="AC488" s="60"/>
      <c r="AD488" s="60"/>
      <c r="AE488" s="60"/>
      <c r="AF488" s="60"/>
      <c r="AG488" s="60"/>
      <c r="AH488" s="60"/>
      <c r="AI488" s="60"/>
      <c r="AJ488" s="60"/>
      <c r="AK488" s="60"/>
      <c r="AL488" s="60"/>
      <c r="AM488" s="60"/>
      <c r="AN488" s="60"/>
      <c r="AO488" s="60"/>
      <c r="AP488" s="60"/>
      <c r="AQ488" s="60"/>
      <c r="AR488" s="60"/>
      <c r="AS488" s="73"/>
      <c r="AT488" s="60"/>
      <c r="AU488" s="60"/>
      <c r="AV488" s="60"/>
      <c r="AW488" s="60"/>
      <c r="AX488" s="60"/>
      <c r="AY488" s="60"/>
      <c r="AZ488" s="60"/>
      <c r="BA488" s="60"/>
      <c r="BB488" s="60"/>
      <c r="BC488" s="60"/>
      <c r="BD488" s="60"/>
    </row>
    <row r="489" spans="8:56" s="35" customFormat="1" x14ac:dyDescent="0.25">
      <c r="H489" s="36"/>
      <c r="I489" s="36"/>
      <c r="J489" s="36"/>
      <c r="K489" s="36"/>
      <c r="L489" s="36"/>
      <c r="M489" s="36"/>
      <c r="N489" s="36"/>
      <c r="O489" s="36"/>
      <c r="P489" s="36"/>
      <c r="Q489" s="36"/>
      <c r="AA489" s="60"/>
      <c r="AB489" s="60"/>
      <c r="AC489" s="60"/>
      <c r="AD489" s="60"/>
      <c r="AE489" s="60"/>
      <c r="AF489" s="60"/>
      <c r="AG489" s="60"/>
      <c r="AH489" s="60"/>
      <c r="AI489" s="60"/>
      <c r="AJ489" s="60"/>
      <c r="AK489" s="60"/>
      <c r="AL489" s="60"/>
      <c r="AM489" s="60"/>
      <c r="AN489" s="60"/>
      <c r="AO489" s="60"/>
      <c r="AP489" s="60"/>
      <c r="AQ489" s="60"/>
      <c r="AR489" s="60"/>
      <c r="AS489" s="73"/>
      <c r="AT489" s="60"/>
      <c r="AU489" s="60"/>
      <c r="AV489" s="60"/>
      <c r="AW489" s="60"/>
      <c r="AX489" s="60"/>
      <c r="AY489" s="60"/>
      <c r="AZ489" s="60"/>
      <c r="BA489" s="60"/>
      <c r="BB489" s="60"/>
      <c r="BC489" s="60"/>
      <c r="BD489" s="60"/>
    </row>
    <row r="490" spans="8:56" s="35" customFormat="1" x14ac:dyDescent="0.25">
      <c r="H490" s="36"/>
      <c r="I490" s="36"/>
      <c r="J490" s="36"/>
      <c r="K490" s="36"/>
      <c r="L490" s="36"/>
      <c r="M490" s="36"/>
      <c r="N490" s="36"/>
      <c r="O490" s="36"/>
      <c r="P490" s="36"/>
      <c r="Q490" s="36"/>
      <c r="AA490" s="60"/>
      <c r="AB490" s="60"/>
      <c r="AC490" s="60"/>
      <c r="AD490" s="60"/>
      <c r="AE490" s="60"/>
      <c r="AF490" s="60"/>
      <c r="AG490" s="60"/>
      <c r="AH490" s="60"/>
      <c r="AI490" s="60"/>
      <c r="AJ490" s="60"/>
      <c r="AK490" s="60"/>
      <c r="AL490" s="60"/>
      <c r="AM490" s="60"/>
      <c r="AN490" s="60"/>
      <c r="AO490" s="60"/>
      <c r="AP490" s="60"/>
      <c r="AQ490" s="60"/>
      <c r="AR490" s="60"/>
      <c r="AS490" s="73"/>
      <c r="AT490" s="60"/>
      <c r="AU490" s="60"/>
      <c r="AV490" s="60"/>
      <c r="AW490" s="60"/>
      <c r="AX490" s="60"/>
      <c r="AY490" s="60"/>
      <c r="AZ490" s="60"/>
      <c r="BA490" s="60"/>
      <c r="BB490" s="60"/>
      <c r="BC490" s="60"/>
      <c r="BD490" s="60"/>
    </row>
    <row r="491" spans="8:56" s="35" customFormat="1" x14ac:dyDescent="0.25">
      <c r="H491" s="36"/>
      <c r="I491" s="36"/>
      <c r="J491" s="36"/>
      <c r="K491" s="36"/>
      <c r="L491" s="36"/>
      <c r="M491" s="36"/>
      <c r="N491" s="36"/>
      <c r="O491" s="36"/>
      <c r="P491" s="36"/>
      <c r="Q491" s="36"/>
      <c r="AA491" s="60"/>
      <c r="AB491" s="60"/>
      <c r="AC491" s="60"/>
      <c r="AD491" s="60"/>
      <c r="AE491" s="60"/>
      <c r="AF491" s="60"/>
      <c r="AG491" s="60"/>
      <c r="AH491" s="60"/>
      <c r="AI491" s="60"/>
      <c r="AJ491" s="60"/>
      <c r="AK491" s="60"/>
      <c r="AL491" s="60"/>
      <c r="AM491" s="60"/>
      <c r="AN491" s="60"/>
      <c r="AO491" s="60"/>
      <c r="AP491" s="60"/>
      <c r="AQ491" s="60"/>
      <c r="AR491" s="60"/>
      <c r="AS491" s="73"/>
      <c r="AT491" s="60"/>
      <c r="AU491" s="60"/>
      <c r="AV491" s="60"/>
      <c r="AW491" s="60"/>
      <c r="AX491" s="60"/>
      <c r="AY491" s="60"/>
      <c r="AZ491" s="60"/>
      <c r="BA491" s="60"/>
      <c r="BB491" s="60"/>
      <c r="BC491" s="60"/>
      <c r="BD491" s="60"/>
    </row>
    <row r="492" spans="8:56" s="35" customFormat="1" x14ac:dyDescent="0.25">
      <c r="H492" s="36"/>
      <c r="I492" s="36"/>
      <c r="J492" s="36"/>
      <c r="K492" s="36"/>
      <c r="L492" s="36"/>
      <c r="M492" s="36"/>
      <c r="N492" s="36"/>
      <c r="O492" s="36"/>
      <c r="P492" s="36"/>
      <c r="Q492" s="36"/>
      <c r="AA492" s="60"/>
      <c r="AB492" s="60"/>
      <c r="AC492" s="60"/>
      <c r="AD492" s="60"/>
      <c r="AE492" s="60"/>
      <c r="AF492" s="60"/>
      <c r="AG492" s="60"/>
      <c r="AH492" s="60"/>
      <c r="AI492" s="60"/>
      <c r="AJ492" s="60"/>
      <c r="AK492" s="60"/>
      <c r="AL492" s="60"/>
      <c r="AM492" s="60"/>
      <c r="AN492" s="60"/>
      <c r="AO492" s="60"/>
      <c r="AP492" s="60"/>
      <c r="AQ492" s="60"/>
      <c r="AR492" s="60"/>
      <c r="AS492" s="73"/>
      <c r="AT492" s="60"/>
      <c r="AU492" s="60"/>
      <c r="AV492" s="60"/>
      <c r="AW492" s="60"/>
      <c r="AX492" s="60"/>
      <c r="AY492" s="60"/>
      <c r="AZ492" s="60"/>
      <c r="BA492" s="60"/>
      <c r="BB492" s="60"/>
      <c r="BC492" s="60"/>
      <c r="BD492" s="60"/>
    </row>
    <row r="493" spans="8:56" s="35" customFormat="1" x14ac:dyDescent="0.25">
      <c r="H493" s="36"/>
      <c r="I493" s="36"/>
      <c r="J493" s="36"/>
      <c r="K493" s="36"/>
      <c r="L493" s="36"/>
      <c r="M493" s="36"/>
      <c r="N493" s="36"/>
      <c r="O493" s="36"/>
      <c r="P493" s="36"/>
      <c r="Q493" s="36"/>
      <c r="AA493" s="60"/>
      <c r="AB493" s="60"/>
      <c r="AC493" s="60"/>
      <c r="AD493" s="60"/>
      <c r="AE493" s="60"/>
      <c r="AF493" s="60"/>
      <c r="AG493" s="60"/>
      <c r="AH493" s="60"/>
      <c r="AI493" s="60"/>
      <c r="AJ493" s="60"/>
      <c r="AK493" s="60"/>
      <c r="AL493" s="60"/>
      <c r="AM493" s="60"/>
      <c r="AN493" s="60"/>
      <c r="AO493" s="60"/>
      <c r="AP493" s="60"/>
      <c r="AQ493" s="60"/>
      <c r="AR493" s="60"/>
      <c r="AS493" s="73"/>
      <c r="AT493" s="60"/>
      <c r="AU493" s="60"/>
      <c r="AV493" s="60"/>
      <c r="AW493" s="60"/>
      <c r="AX493" s="60"/>
      <c r="AY493" s="60"/>
      <c r="AZ493" s="60"/>
      <c r="BA493" s="60"/>
      <c r="BB493" s="60"/>
      <c r="BC493" s="60"/>
      <c r="BD493" s="60"/>
    </row>
    <row r="494" spans="8:56" s="35" customFormat="1" x14ac:dyDescent="0.25">
      <c r="H494" s="36"/>
      <c r="I494" s="36"/>
      <c r="J494" s="36"/>
      <c r="K494" s="36"/>
      <c r="L494" s="36"/>
      <c r="M494" s="36"/>
      <c r="N494" s="36"/>
      <c r="O494" s="36"/>
      <c r="P494" s="36"/>
      <c r="Q494" s="36"/>
      <c r="AA494" s="60"/>
      <c r="AB494" s="60"/>
      <c r="AC494" s="60"/>
      <c r="AD494" s="60"/>
      <c r="AE494" s="60"/>
      <c r="AF494" s="60"/>
      <c r="AG494" s="60"/>
      <c r="AH494" s="60"/>
      <c r="AI494" s="60"/>
      <c r="AJ494" s="60"/>
      <c r="AK494" s="60"/>
      <c r="AL494" s="60"/>
      <c r="AM494" s="60"/>
      <c r="AN494" s="60"/>
      <c r="AO494" s="60"/>
      <c r="AP494" s="60"/>
      <c r="AQ494" s="60"/>
      <c r="AR494" s="60"/>
      <c r="AS494" s="73"/>
      <c r="AT494" s="60"/>
      <c r="AU494" s="60"/>
      <c r="AV494" s="60"/>
      <c r="AW494" s="60"/>
      <c r="AX494" s="60"/>
      <c r="AY494" s="60"/>
      <c r="AZ494" s="60"/>
      <c r="BA494" s="60"/>
      <c r="BB494" s="60"/>
      <c r="BC494" s="60"/>
      <c r="BD494" s="60"/>
    </row>
    <row r="495" spans="8:56" s="35" customFormat="1" x14ac:dyDescent="0.25">
      <c r="H495" s="36"/>
      <c r="I495" s="36"/>
      <c r="J495" s="36"/>
      <c r="K495" s="36"/>
      <c r="L495" s="36"/>
      <c r="M495" s="36"/>
      <c r="N495" s="36"/>
      <c r="O495" s="36"/>
      <c r="P495" s="36"/>
      <c r="Q495" s="36"/>
      <c r="AA495" s="60"/>
      <c r="AB495" s="60"/>
      <c r="AC495" s="60"/>
      <c r="AD495" s="60"/>
      <c r="AE495" s="60"/>
      <c r="AF495" s="60"/>
      <c r="AG495" s="60"/>
      <c r="AH495" s="60"/>
      <c r="AI495" s="60"/>
      <c r="AJ495" s="60"/>
      <c r="AK495" s="60"/>
      <c r="AL495" s="60"/>
      <c r="AM495" s="60"/>
      <c r="AN495" s="60"/>
      <c r="AO495" s="60"/>
      <c r="AP495" s="60"/>
      <c r="AQ495" s="60"/>
      <c r="AR495" s="60"/>
      <c r="AS495" s="73"/>
      <c r="AT495" s="60"/>
      <c r="AU495" s="60"/>
      <c r="AV495" s="60"/>
      <c r="AW495" s="60"/>
      <c r="AX495" s="60"/>
      <c r="AY495" s="60"/>
      <c r="AZ495" s="60"/>
      <c r="BA495" s="60"/>
      <c r="BB495" s="60"/>
      <c r="BC495" s="60"/>
      <c r="BD495" s="60"/>
    </row>
    <row r="496" spans="8:56" s="35" customFormat="1" x14ac:dyDescent="0.25">
      <c r="H496" s="36"/>
      <c r="I496" s="36"/>
      <c r="J496" s="36"/>
      <c r="K496" s="36"/>
      <c r="L496" s="36"/>
      <c r="M496" s="36"/>
      <c r="N496" s="36"/>
      <c r="O496" s="36"/>
      <c r="P496" s="36"/>
      <c r="Q496" s="36"/>
      <c r="AA496" s="60"/>
      <c r="AB496" s="60"/>
      <c r="AC496" s="60"/>
      <c r="AD496" s="60"/>
      <c r="AE496" s="60"/>
      <c r="AF496" s="60"/>
      <c r="AG496" s="60"/>
      <c r="AH496" s="60"/>
      <c r="AI496" s="60"/>
      <c r="AJ496" s="60"/>
      <c r="AK496" s="60"/>
      <c r="AL496" s="60"/>
      <c r="AM496" s="60"/>
      <c r="AN496" s="60"/>
      <c r="AO496" s="60"/>
      <c r="AP496" s="60"/>
      <c r="AQ496" s="60"/>
      <c r="AR496" s="60"/>
      <c r="AS496" s="73"/>
      <c r="AT496" s="60"/>
      <c r="AU496" s="60"/>
      <c r="AV496" s="60"/>
      <c r="AW496" s="60"/>
      <c r="AX496" s="60"/>
      <c r="AY496" s="60"/>
      <c r="AZ496" s="60"/>
      <c r="BA496" s="60"/>
      <c r="BB496" s="60"/>
      <c r="BC496" s="60"/>
      <c r="BD496" s="60"/>
    </row>
    <row r="497" spans="8:56" s="35" customFormat="1" x14ac:dyDescent="0.25">
      <c r="H497" s="36"/>
      <c r="I497" s="36"/>
      <c r="J497" s="36"/>
      <c r="K497" s="36"/>
      <c r="L497" s="36"/>
      <c r="M497" s="36"/>
      <c r="N497" s="36"/>
      <c r="O497" s="36"/>
      <c r="P497" s="36"/>
      <c r="Q497" s="36"/>
      <c r="AA497" s="60"/>
      <c r="AB497" s="60"/>
      <c r="AC497" s="60"/>
      <c r="AD497" s="60"/>
      <c r="AE497" s="60"/>
      <c r="AF497" s="60"/>
      <c r="AG497" s="60"/>
      <c r="AH497" s="60"/>
      <c r="AI497" s="60"/>
      <c r="AJ497" s="60"/>
      <c r="AK497" s="60"/>
      <c r="AL497" s="60"/>
      <c r="AM497" s="60"/>
      <c r="AN497" s="60"/>
      <c r="AO497" s="60"/>
      <c r="AP497" s="60"/>
      <c r="AQ497" s="60"/>
      <c r="AR497" s="60"/>
      <c r="AS497" s="73"/>
      <c r="AT497" s="60"/>
      <c r="AU497" s="60"/>
      <c r="AV497" s="60"/>
      <c r="AW497" s="60"/>
      <c r="AX497" s="60"/>
      <c r="AY497" s="60"/>
      <c r="AZ497" s="60"/>
      <c r="BA497" s="60"/>
      <c r="BB497" s="60"/>
      <c r="BC497" s="60"/>
      <c r="BD497" s="60"/>
    </row>
    <row r="498" spans="8:56" s="35" customFormat="1" x14ac:dyDescent="0.25">
      <c r="H498" s="36"/>
      <c r="I498" s="36"/>
      <c r="J498" s="36"/>
      <c r="K498" s="36"/>
      <c r="L498" s="36"/>
      <c r="M498" s="36"/>
      <c r="N498" s="36"/>
      <c r="O498" s="36"/>
      <c r="P498" s="36"/>
      <c r="Q498" s="36"/>
      <c r="AA498" s="60"/>
      <c r="AB498" s="60"/>
      <c r="AC498" s="60"/>
      <c r="AD498" s="60"/>
      <c r="AE498" s="60"/>
      <c r="AF498" s="60"/>
      <c r="AG498" s="60"/>
      <c r="AH498" s="60"/>
      <c r="AI498" s="60"/>
      <c r="AJ498" s="60"/>
      <c r="AK498" s="60"/>
      <c r="AL498" s="60"/>
      <c r="AM498" s="60"/>
      <c r="AN498" s="60"/>
      <c r="AO498" s="60"/>
      <c r="AP498" s="60"/>
      <c r="AQ498" s="60"/>
      <c r="AR498" s="60"/>
      <c r="AS498" s="73"/>
      <c r="AT498" s="60"/>
      <c r="AU498" s="60"/>
      <c r="AV498" s="60"/>
      <c r="AW498" s="60"/>
      <c r="AX498" s="60"/>
      <c r="AY498" s="60"/>
      <c r="AZ498" s="60"/>
      <c r="BA498" s="60"/>
      <c r="BB498" s="60"/>
      <c r="BC498" s="60"/>
      <c r="BD498" s="60"/>
    </row>
    <row r="499" spans="8:56" s="35" customFormat="1" x14ac:dyDescent="0.25">
      <c r="H499" s="36"/>
      <c r="I499" s="36"/>
      <c r="J499" s="36"/>
      <c r="K499" s="36"/>
      <c r="L499" s="36"/>
      <c r="M499" s="36"/>
      <c r="N499" s="36"/>
      <c r="O499" s="36"/>
      <c r="P499" s="36"/>
      <c r="Q499" s="36"/>
      <c r="AA499" s="60"/>
      <c r="AB499" s="60"/>
      <c r="AC499" s="60"/>
      <c r="AD499" s="60"/>
      <c r="AE499" s="60"/>
      <c r="AF499" s="60"/>
      <c r="AG499" s="60"/>
      <c r="AH499" s="60"/>
      <c r="AI499" s="60"/>
      <c r="AJ499" s="60"/>
      <c r="AK499" s="60"/>
      <c r="AL499" s="60"/>
      <c r="AM499" s="60"/>
      <c r="AN499" s="60"/>
      <c r="AO499" s="60"/>
      <c r="AP499" s="60"/>
      <c r="AQ499" s="60"/>
      <c r="AR499" s="60"/>
      <c r="AS499" s="73"/>
      <c r="AT499" s="60"/>
      <c r="AU499" s="60"/>
      <c r="AV499" s="60"/>
      <c r="AW499" s="60"/>
      <c r="AX499" s="60"/>
      <c r="AY499" s="60"/>
      <c r="AZ499" s="60"/>
      <c r="BA499" s="60"/>
      <c r="BB499" s="60"/>
      <c r="BC499" s="60"/>
      <c r="BD499" s="60"/>
    </row>
    <row r="500" spans="8:56" s="35" customFormat="1" x14ac:dyDescent="0.25">
      <c r="H500" s="36"/>
      <c r="I500" s="36"/>
      <c r="J500" s="36"/>
      <c r="K500" s="36"/>
      <c r="L500" s="36"/>
      <c r="M500" s="36"/>
      <c r="N500" s="36"/>
      <c r="O500" s="36"/>
      <c r="P500" s="36"/>
      <c r="Q500" s="36"/>
      <c r="AA500" s="60"/>
      <c r="AB500" s="60"/>
      <c r="AC500" s="60"/>
      <c r="AD500" s="60"/>
      <c r="AE500" s="60"/>
      <c r="AF500" s="60"/>
      <c r="AG500" s="60"/>
      <c r="AH500" s="60"/>
      <c r="AI500" s="60"/>
      <c r="AJ500" s="60"/>
      <c r="AK500" s="60"/>
      <c r="AL500" s="60"/>
      <c r="AM500" s="60"/>
      <c r="AN500" s="60"/>
      <c r="AO500" s="60"/>
      <c r="AP500" s="60"/>
      <c r="AQ500" s="60"/>
      <c r="AR500" s="60"/>
      <c r="AS500" s="73"/>
      <c r="AT500" s="60"/>
      <c r="AU500" s="60"/>
      <c r="AV500" s="60"/>
      <c r="AW500" s="60"/>
      <c r="AX500" s="60"/>
      <c r="AY500" s="60"/>
      <c r="AZ500" s="60"/>
      <c r="BA500" s="60"/>
      <c r="BB500" s="60"/>
      <c r="BC500" s="60"/>
      <c r="BD500" s="60"/>
    </row>
    <row r="501" spans="8:56" s="35" customFormat="1" x14ac:dyDescent="0.25">
      <c r="H501" s="36"/>
      <c r="I501" s="36"/>
      <c r="J501" s="36"/>
      <c r="K501" s="36"/>
      <c r="L501" s="36"/>
      <c r="M501" s="36"/>
      <c r="N501" s="36"/>
      <c r="O501" s="36"/>
      <c r="P501" s="36"/>
      <c r="Q501" s="36"/>
      <c r="AA501" s="60"/>
      <c r="AB501" s="60"/>
      <c r="AC501" s="60"/>
      <c r="AD501" s="60"/>
      <c r="AE501" s="60"/>
      <c r="AF501" s="60"/>
      <c r="AG501" s="60"/>
      <c r="AH501" s="60"/>
      <c r="AI501" s="60"/>
      <c r="AJ501" s="60"/>
      <c r="AK501" s="60"/>
      <c r="AL501" s="60"/>
      <c r="AM501" s="60"/>
      <c r="AN501" s="60"/>
      <c r="AO501" s="60"/>
      <c r="AP501" s="60"/>
      <c r="AQ501" s="60"/>
      <c r="AR501" s="60"/>
      <c r="AS501" s="73"/>
      <c r="AT501" s="60"/>
      <c r="AU501" s="60"/>
      <c r="AV501" s="60"/>
      <c r="AW501" s="60"/>
      <c r="AX501" s="60"/>
      <c r="AY501" s="60"/>
      <c r="AZ501" s="60"/>
      <c r="BA501" s="60"/>
      <c r="BB501" s="60"/>
      <c r="BC501" s="60"/>
      <c r="BD501" s="60"/>
    </row>
    <row r="502" spans="8:56" s="35" customFormat="1" x14ac:dyDescent="0.25">
      <c r="H502" s="36"/>
      <c r="I502" s="36"/>
      <c r="J502" s="36"/>
      <c r="K502" s="36"/>
      <c r="L502" s="36"/>
      <c r="M502" s="36"/>
      <c r="N502" s="36"/>
      <c r="O502" s="36"/>
      <c r="P502" s="36"/>
      <c r="Q502" s="36"/>
      <c r="AA502" s="60"/>
      <c r="AB502" s="60"/>
      <c r="AC502" s="60"/>
      <c r="AD502" s="60"/>
      <c r="AE502" s="60"/>
      <c r="AF502" s="60"/>
      <c r="AG502" s="60"/>
      <c r="AH502" s="60"/>
      <c r="AI502" s="60"/>
      <c r="AJ502" s="60"/>
      <c r="AK502" s="60"/>
      <c r="AL502" s="60"/>
      <c r="AM502" s="60"/>
      <c r="AN502" s="60"/>
      <c r="AO502" s="60"/>
      <c r="AP502" s="60"/>
      <c r="AQ502" s="60"/>
      <c r="AR502" s="60"/>
      <c r="AS502" s="73"/>
      <c r="AT502" s="60"/>
      <c r="AU502" s="60"/>
      <c r="AV502" s="60"/>
      <c r="AW502" s="60"/>
      <c r="AX502" s="60"/>
      <c r="AY502" s="60"/>
      <c r="AZ502" s="60"/>
      <c r="BA502" s="60"/>
      <c r="BB502" s="60"/>
      <c r="BC502" s="60"/>
      <c r="BD502" s="60"/>
    </row>
    <row r="503" spans="8:56" s="35" customFormat="1" x14ac:dyDescent="0.25">
      <c r="H503" s="36"/>
      <c r="I503" s="36"/>
      <c r="J503" s="36"/>
      <c r="K503" s="36"/>
      <c r="L503" s="36"/>
      <c r="M503" s="36"/>
      <c r="N503" s="36"/>
      <c r="O503" s="36"/>
      <c r="P503" s="36"/>
      <c r="Q503" s="36"/>
      <c r="AA503" s="60"/>
      <c r="AB503" s="60"/>
      <c r="AC503" s="60"/>
      <c r="AD503" s="60"/>
      <c r="AE503" s="60"/>
      <c r="AF503" s="60"/>
      <c r="AG503" s="60"/>
      <c r="AH503" s="60"/>
      <c r="AI503" s="60"/>
      <c r="AJ503" s="60"/>
      <c r="AK503" s="60"/>
      <c r="AL503" s="60"/>
      <c r="AM503" s="60"/>
      <c r="AN503" s="60"/>
      <c r="AO503" s="60"/>
      <c r="AP503" s="60"/>
      <c r="AQ503" s="60"/>
      <c r="AR503" s="60"/>
      <c r="AS503" s="73"/>
      <c r="AT503" s="60"/>
      <c r="AU503" s="60"/>
      <c r="AV503" s="60"/>
      <c r="AW503" s="60"/>
      <c r="AX503" s="60"/>
      <c r="AY503" s="60"/>
      <c r="AZ503" s="60"/>
      <c r="BA503" s="60"/>
      <c r="BB503" s="60"/>
      <c r="BC503" s="60"/>
      <c r="BD503" s="60"/>
    </row>
    <row r="504" spans="8:56" s="35" customFormat="1" x14ac:dyDescent="0.25">
      <c r="H504" s="36"/>
      <c r="I504" s="36"/>
      <c r="J504" s="36"/>
      <c r="K504" s="36"/>
      <c r="L504" s="36"/>
      <c r="M504" s="36"/>
      <c r="N504" s="36"/>
      <c r="O504" s="36"/>
      <c r="P504" s="36"/>
      <c r="Q504" s="36"/>
      <c r="AA504" s="60"/>
      <c r="AB504" s="60"/>
      <c r="AC504" s="60"/>
      <c r="AD504" s="60"/>
      <c r="AE504" s="60"/>
      <c r="AF504" s="60"/>
      <c r="AG504" s="60"/>
      <c r="AH504" s="60"/>
      <c r="AI504" s="60"/>
      <c r="AJ504" s="60"/>
      <c r="AK504" s="60"/>
      <c r="AL504" s="60"/>
      <c r="AM504" s="60"/>
      <c r="AN504" s="60"/>
      <c r="AO504" s="60"/>
      <c r="AP504" s="60"/>
      <c r="AQ504" s="60"/>
      <c r="AR504" s="60"/>
      <c r="AS504" s="73"/>
      <c r="AT504" s="60"/>
      <c r="AU504" s="60"/>
      <c r="AV504" s="60"/>
      <c r="AW504" s="60"/>
      <c r="AX504" s="60"/>
      <c r="AY504" s="60"/>
      <c r="AZ504" s="60"/>
      <c r="BA504" s="60"/>
      <c r="BB504" s="60"/>
      <c r="BC504" s="60"/>
      <c r="BD504" s="60"/>
    </row>
    <row r="505" spans="8:56" s="35" customFormat="1" x14ac:dyDescent="0.25">
      <c r="H505" s="36"/>
      <c r="I505" s="36"/>
      <c r="J505" s="36"/>
      <c r="K505" s="36"/>
      <c r="L505" s="36"/>
      <c r="M505" s="36"/>
      <c r="N505" s="36"/>
      <c r="O505" s="36"/>
      <c r="P505" s="36"/>
      <c r="Q505" s="36"/>
      <c r="AA505" s="60"/>
      <c r="AB505" s="60"/>
      <c r="AC505" s="60"/>
      <c r="AD505" s="60"/>
      <c r="AE505" s="60"/>
      <c r="AF505" s="60"/>
      <c r="AG505" s="60"/>
      <c r="AH505" s="60"/>
      <c r="AI505" s="60"/>
      <c r="AJ505" s="60"/>
      <c r="AK505" s="60"/>
      <c r="AL505" s="60"/>
      <c r="AM505" s="60"/>
      <c r="AN505" s="60"/>
      <c r="AO505" s="60"/>
      <c r="AP505" s="60"/>
      <c r="AQ505" s="60"/>
      <c r="AR505" s="60"/>
      <c r="AS505" s="73"/>
      <c r="AT505" s="60"/>
      <c r="AU505" s="60"/>
      <c r="AV505" s="60"/>
      <c r="AW505" s="60"/>
      <c r="AX505" s="60"/>
      <c r="AY505" s="60"/>
      <c r="AZ505" s="60"/>
      <c r="BA505" s="60"/>
      <c r="BB505" s="60"/>
      <c r="BC505" s="60"/>
      <c r="BD505" s="60"/>
    </row>
    <row r="506" spans="8:56" s="35" customFormat="1" x14ac:dyDescent="0.25">
      <c r="H506" s="36"/>
      <c r="I506" s="36"/>
      <c r="J506" s="36"/>
      <c r="K506" s="36"/>
      <c r="L506" s="36"/>
      <c r="M506" s="36"/>
      <c r="N506" s="36"/>
      <c r="O506" s="36"/>
      <c r="P506" s="36"/>
      <c r="Q506" s="36"/>
      <c r="AA506" s="60"/>
      <c r="AB506" s="60"/>
      <c r="AC506" s="60"/>
      <c r="AD506" s="60"/>
      <c r="AE506" s="60"/>
      <c r="AF506" s="60"/>
      <c r="AG506" s="60"/>
      <c r="AH506" s="60"/>
      <c r="AI506" s="60"/>
      <c r="AJ506" s="60"/>
      <c r="AK506" s="60"/>
      <c r="AL506" s="60"/>
      <c r="AM506" s="60"/>
      <c r="AN506" s="60"/>
      <c r="AO506" s="60"/>
      <c r="AP506" s="60"/>
      <c r="AQ506" s="60"/>
      <c r="AR506" s="60"/>
      <c r="AS506" s="73"/>
      <c r="AT506" s="60"/>
      <c r="AU506" s="60"/>
      <c r="AV506" s="60"/>
      <c r="AW506" s="60"/>
      <c r="AX506" s="60"/>
      <c r="AY506" s="60"/>
      <c r="AZ506" s="60"/>
      <c r="BA506" s="60"/>
      <c r="BB506" s="60"/>
      <c r="BC506" s="60"/>
      <c r="BD506" s="60"/>
    </row>
    <row r="507" spans="8:56" s="35" customFormat="1" x14ac:dyDescent="0.25">
      <c r="H507" s="36"/>
      <c r="I507" s="36"/>
      <c r="J507" s="36"/>
      <c r="K507" s="36"/>
      <c r="L507" s="36"/>
      <c r="M507" s="36"/>
      <c r="N507" s="36"/>
      <c r="O507" s="36"/>
      <c r="P507" s="36"/>
      <c r="Q507" s="36"/>
      <c r="AA507" s="60"/>
      <c r="AB507" s="60"/>
      <c r="AC507" s="60"/>
      <c r="AD507" s="60"/>
      <c r="AE507" s="60"/>
      <c r="AF507" s="60"/>
      <c r="AG507" s="60"/>
      <c r="AH507" s="60"/>
      <c r="AI507" s="60"/>
      <c r="AJ507" s="60"/>
      <c r="AK507" s="60"/>
      <c r="AL507" s="60"/>
      <c r="AM507" s="60"/>
      <c r="AN507" s="60"/>
      <c r="AO507" s="60"/>
      <c r="AP507" s="60"/>
      <c r="AQ507" s="60"/>
      <c r="AR507" s="60"/>
      <c r="AS507" s="73"/>
      <c r="AT507" s="60"/>
      <c r="AU507" s="60"/>
      <c r="AV507" s="60"/>
      <c r="AW507" s="60"/>
      <c r="AX507" s="60"/>
      <c r="AY507" s="60"/>
      <c r="AZ507" s="60"/>
      <c r="BA507" s="60"/>
      <c r="BB507" s="60"/>
      <c r="BC507" s="60"/>
      <c r="BD507" s="60"/>
    </row>
    <row r="508" spans="8:56" s="35" customFormat="1" x14ac:dyDescent="0.25">
      <c r="H508" s="36"/>
      <c r="I508" s="36"/>
      <c r="J508" s="36"/>
      <c r="K508" s="36"/>
      <c r="L508" s="36"/>
      <c r="M508" s="36"/>
      <c r="N508" s="36"/>
      <c r="O508" s="36"/>
      <c r="P508" s="36"/>
      <c r="Q508" s="36"/>
      <c r="AA508" s="60"/>
      <c r="AB508" s="60"/>
      <c r="AC508" s="60"/>
      <c r="AD508" s="60"/>
      <c r="AE508" s="60"/>
      <c r="AF508" s="60"/>
      <c r="AG508" s="60"/>
      <c r="AH508" s="60"/>
      <c r="AI508" s="60"/>
      <c r="AJ508" s="60"/>
      <c r="AK508" s="60"/>
      <c r="AL508" s="60"/>
      <c r="AM508" s="60"/>
      <c r="AN508" s="60"/>
      <c r="AO508" s="60"/>
      <c r="AP508" s="60"/>
      <c r="AQ508" s="60"/>
      <c r="AR508" s="60"/>
      <c r="AS508" s="73"/>
      <c r="AT508" s="60"/>
      <c r="AU508" s="60"/>
      <c r="AV508" s="60"/>
      <c r="AW508" s="60"/>
      <c r="AX508" s="60"/>
      <c r="AY508" s="60"/>
      <c r="AZ508" s="60"/>
      <c r="BA508" s="60"/>
      <c r="BB508" s="60"/>
      <c r="BC508" s="60"/>
      <c r="BD508" s="60"/>
    </row>
    <row r="509" spans="8:56" s="35" customFormat="1" x14ac:dyDescent="0.25">
      <c r="H509" s="36"/>
      <c r="I509" s="36"/>
      <c r="J509" s="36"/>
      <c r="K509" s="36"/>
      <c r="L509" s="36"/>
      <c r="M509" s="36"/>
      <c r="N509" s="36"/>
      <c r="O509" s="36"/>
      <c r="P509" s="36"/>
      <c r="Q509" s="36"/>
      <c r="AA509" s="60"/>
      <c r="AB509" s="60"/>
      <c r="AC509" s="60"/>
      <c r="AD509" s="60"/>
      <c r="AE509" s="60"/>
      <c r="AF509" s="60"/>
      <c r="AG509" s="60"/>
      <c r="AH509" s="60"/>
      <c r="AI509" s="60"/>
      <c r="AJ509" s="60"/>
      <c r="AK509" s="60"/>
      <c r="AL509" s="60"/>
      <c r="AM509" s="60"/>
      <c r="AN509" s="60"/>
      <c r="AO509" s="60"/>
      <c r="AP509" s="60"/>
      <c r="AQ509" s="60"/>
      <c r="AR509" s="60"/>
      <c r="AS509" s="73"/>
      <c r="AT509" s="60"/>
      <c r="AU509" s="60"/>
      <c r="AV509" s="60"/>
      <c r="AW509" s="60"/>
      <c r="AX509" s="60"/>
      <c r="AY509" s="60"/>
      <c r="AZ509" s="60"/>
      <c r="BA509" s="60"/>
      <c r="BB509" s="60"/>
      <c r="BC509" s="60"/>
      <c r="BD509" s="60"/>
    </row>
    <row r="510" spans="8:56" s="35" customFormat="1" x14ac:dyDescent="0.25">
      <c r="H510" s="36"/>
      <c r="I510" s="36"/>
      <c r="J510" s="36"/>
      <c r="K510" s="36"/>
      <c r="L510" s="36"/>
      <c r="M510" s="36"/>
      <c r="N510" s="36"/>
      <c r="O510" s="36"/>
      <c r="P510" s="36"/>
      <c r="Q510" s="36"/>
      <c r="AA510" s="60"/>
      <c r="AB510" s="60"/>
      <c r="AC510" s="60"/>
      <c r="AD510" s="60"/>
      <c r="AE510" s="60"/>
      <c r="AF510" s="60"/>
      <c r="AG510" s="60"/>
      <c r="AH510" s="60"/>
      <c r="AI510" s="60"/>
      <c r="AJ510" s="60"/>
      <c r="AK510" s="60"/>
      <c r="AL510" s="60"/>
      <c r="AM510" s="60"/>
      <c r="AN510" s="60"/>
      <c r="AO510" s="60"/>
      <c r="AP510" s="60"/>
      <c r="AQ510" s="60"/>
      <c r="AR510" s="60"/>
      <c r="AS510" s="73"/>
      <c r="AT510" s="60"/>
      <c r="AU510" s="60"/>
      <c r="AV510" s="60"/>
      <c r="AW510" s="60"/>
      <c r="AX510" s="60"/>
      <c r="AY510" s="60"/>
      <c r="AZ510" s="60"/>
      <c r="BA510" s="60"/>
      <c r="BB510" s="60"/>
      <c r="BC510" s="60"/>
      <c r="BD510" s="60"/>
    </row>
    <row r="511" spans="8:56" s="35" customFormat="1" x14ac:dyDescent="0.25">
      <c r="H511" s="36"/>
      <c r="I511" s="36"/>
      <c r="J511" s="36"/>
      <c r="K511" s="36"/>
      <c r="L511" s="36"/>
      <c r="M511" s="36"/>
      <c r="N511" s="36"/>
      <c r="O511" s="36"/>
      <c r="P511" s="36"/>
      <c r="Q511" s="36"/>
      <c r="AA511" s="60"/>
      <c r="AB511" s="60"/>
      <c r="AC511" s="60"/>
      <c r="AD511" s="60"/>
      <c r="AE511" s="60"/>
      <c r="AF511" s="60"/>
      <c r="AG511" s="60"/>
      <c r="AH511" s="60"/>
      <c r="AI511" s="60"/>
      <c r="AJ511" s="60"/>
      <c r="AK511" s="60"/>
      <c r="AL511" s="60"/>
      <c r="AM511" s="60"/>
      <c r="AN511" s="60"/>
      <c r="AO511" s="60"/>
      <c r="AP511" s="60"/>
      <c r="AQ511" s="60"/>
      <c r="AR511" s="60"/>
      <c r="AS511" s="73"/>
      <c r="AT511" s="60"/>
      <c r="AU511" s="60"/>
      <c r="AV511" s="60"/>
      <c r="AW511" s="60"/>
      <c r="AX511" s="60"/>
      <c r="AY511" s="60"/>
      <c r="AZ511" s="60"/>
      <c r="BA511" s="60"/>
      <c r="BB511" s="60"/>
      <c r="BC511" s="60"/>
      <c r="BD511" s="60"/>
    </row>
    <row r="512" spans="8:56" s="35" customFormat="1" x14ac:dyDescent="0.25">
      <c r="H512" s="36"/>
      <c r="I512" s="36"/>
      <c r="J512" s="36"/>
      <c r="K512" s="36"/>
      <c r="L512" s="36"/>
      <c r="M512" s="36"/>
      <c r="N512" s="36"/>
      <c r="O512" s="36"/>
      <c r="P512" s="36"/>
      <c r="Q512" s="36"/>
      <c r="AA512" s="60"/>
      <c r="AB512" s="60"/>
      <c r="AC512" s="60"/>
      <c r="AD512" s="60"/>
      <c r="AE512" s="60"/>
      <c r="AF512" s="60"/>
      <c r="AG512" s="60"/>
      <c r="AH512" s="60"/>
      <c r="AI512" s="60"/>
      <c r="AJ512" s="60"/>
      <c r="AK512" s="60"/>
      <c r="AL512" s="60"/>
      <c r="AM512" s="60"/>
      <c r="AN512" s="60"/>
      <c r="AO512" s="60"/>
      <c r="AP512" s="60"/>
      <c r="AQ512" s="60"/>
      <c r="AR512" s="60"/>
      <c r="AS512" s="73"/>
      <c r="AT512" s="60"/>
      <c r="AU512" s="60"/>
      <c r="AV512" s="60"/>
      <c r="AW512" s="60"/>
      <c r="AX512" s="60"/>
      <c r="AY512" s="60"/>
      <c r="AZ512" s="60"/>
      <c r="BA512" s="60"/>
      <c r="BB512" s="60"/>
      <c r="BC512" s="60"/>
      <c r="BD512" s="60"/>
    </row>
    <row r="513" spans="8:56" s="35" customFormat="1" x14ac:dyDescent="0.25">
      <c r="H513" s="36"/>
      <c r="I513" s="36"/>
      <c r="J513" s="36"/>
      <c r="K513" s="36"/>
      <c r="L513" s="36"/>
      <c r="M513" s="36"/>
      <c r="N513" s="36"/>
      <c r="O513" s="36"/>
      <c r="P513" s="36"/>
      <c r="Q513" s="36"/>
      <c r="AA513" s="60"/>
      <c r="AB513" s="60"/>
      <c r="AC513" s="60"/>
      <c r="AD513" s="60"/>
      <c r="AE513" s="60"/>
      <c r="AF513" s="60"/>
      <c r="AG513" s="60"/>
      <c r="AH513" s="60"/>
      <c r="AI513" s="60"/>
      <c r="AJ513" s="60"/>
      <c r="AK513" s="60"/>
      <c r="AL513" s="60"/>
      <c r="AM513" s="60"/>
      <c r="AN513" s="60"/>
      <c r="AO513" s="60"/>
      <c r="AP513" s="60"/>
      <c r="AQ513" s="60"/>
      <c r="AR513" s="60"/>
      <c r="AS513" s="73"/>
      <c r="AT513" s="60"/>
      <c r="AU513" s="60"/>
      <c r="AV513" s="60"/>
      <c r="AW513" s="60"/>
      <c r="AX513" s="60"/>
      <c r="AY513" s="60"/>
      <c r="AZ513" s="60"/>
      <c r="BA513" s="60"/>
      <c r="BB513" s="60"/>
      <c r="BC513" s="60"/>
      <c r="BD513" s="60"/>
    </row>
    <row r="514" spans="8:56" s="35" customFormat="1" x14ac:dyDescent="0.25">
      <c r="H514" s="36"/>
      <c r="I514" s="36"/>
      <c r="J514" s="36"/>
      <c r="K514" s="36"/>
      <c r="L514" s="36"/>
      <c r="M514" s="36"/>
      <c r="N514" s="36"/>
      <c r="O514" s="36"/>
      <c r="P514" s="36"/>
      <c r="Q514" s="36"/>
      <c r="AA514" s="60"/>
      <c r="AB514" s="60"/>
      <c r="AC514" s="60"/>
      <c r="AD514" s="60"/>
      <c r="AE514" s="60"/>
      <c r="AF514" s="60"/>
      <c r="AG514" s="60"/>
      <c r="AH514" s="60"/>
      <c r="AI514" s="60"/>
      <c r="AJ514" s="60"/>
      <c r="AK514" s="60"/>
      <c r="AL514" s="60"/>
      <c r="AM514" s="60"/>
      <c r="AN514" s="60"/>
      <c r="AO514" s="60"/>
      <c r="AP514" s="60"/>
      <c r="AQ514" s="60"/>
      <c r="AR514" s="60"/>
      <c r="AS514" s="73"/>
      <c r="AT514" s="60"/>
      <c r="AU514" s="60"/>
      <c r="AV514" s="60"/>
      <c r="AW514" s="60"/>
      <c r="AX514" s="60"/>
      <c r="AY514" s="60"/>
      <c r="AZ514" s="60"/>
      <c r="BA514" s="60"/>
      <c r="BB514" s="60"/>
      <c r="BC514" s="60"/>
      <c r="BD514" s="60"/>
    </row>
    <row r="515" spans="8:56" s="35" customFormat="1" x14ac:dyDescent="0.25">
      <c r="H515" s="36"/>
      <c r="I515" s="36"/>
      <c r="J515" s="36"/>
      <c r="K515" s="36"/>
      <c r="L515" s="36"/>
      <c r="M515" s="36"/>
      <c r="N515" s="36"/>
      <c r="O515" s="36"/>
      <c r="P515" s="36"/>
      <c r="Q515" s="36"/>
      <c r="AA515" s="60"/>
      <c r="AB515" s="60"/>
      <c r="AC515" s="60"/>
      <c r="AD515" s="60"/>
      <c r="AE515" s="60"/>
      <c r="AF515" s="60"/>
      <c r="AG515" s="60"/>
      <c r="AH515" s="60"/>
      <c r="AI515" s="60"/>
      <c r="AJ515" s="60"/>
      <c r="AK515" s="60"/>
      <c r="AL515" s="60"/>
      <c r="AM515" s="60"/>
      <c r="AN515" s="60"/>
      <c r="AO515" s="60"/>
      <c r="AP515" s="60"/>
      <c r="AQ515" s="60"/>
      <c r="AR515" s="60"/>
      <c r="AS515" s="73"/>
      <c r="AT515" s="60"/>
      <c r="AU515" s="60"/>
      <c r="AV515" s="60"/>
      <c r="AW515" s="60"/>
      <c r="AX515" s="60"/>
      <c r="AY515" s="60"/>
      <c r="AZ515" s="60"/>
      <c r="BA515" s="60"/>
      <c r="BB515" s="60"/>
      <c r="BC515" s="60"/>
      <c r="BD515" s="60"/>
    </row>
    <row r="516" spans="8:56" s="35" customFormat="1" x14ac:dyDescent="0.25">
      <c r="H516" s="36"/>
      <c r="I516" s="36"/>
      <c r="J516" s="36"/>
      <c r="K516" s="36"/>
      <c r="L516" s="36"/>
      <c r="M516" s="36"/>
      <c r="N516" s="36"/>
      <c r="O516" s="36"/>
      <c r="P516" s="36"/>
      <c r="Q516" s="36"/>
      <c r="AA516" s="60"/>
      <c r="AB516" s="60"/>
      <c r="AC516" s="60"/>
      <c r="AD516" s="60"/>
      <c r="AE516" s="60"/>
      <c r="AF516" s="60"/>
      <c r="AG516" s="60"/>
      <c r="AH516" s="60"/>
      <c r="AI516" s="60"/>
      <c r="AJ516" s="60"/>
      <c r="AK516" s="60"/>
      <c r="AL516" s="60"/>
      <c r="AM516" s="60"/>
      <c r="AN516" s="60"/>
      <c r="AO516" s="60"/>
      <c r="AP516" s="60"/>
      <c r="AQ516" s="60"/>
      <c r="AR516" s="60"/>
      <c r="AS516" s="73"/>
      <c r="AT516" s="60"/>
      <c r="AU516" s="60"/>
      <c r="AV516" s="60"/>
      <c r="AW516" s="60"/>
      <c r="AX516" s="60"/>
      <c r="AY516" s="60"/>
      <c r="AZ516" s="60"/>
      <c r="BA516" s="60"/>
      <c r="BB516" s="60"/>
      <c r="BC516" s="60"/>
      <c r="BD516" s="60"/>
    </row>
    <row r="517" spans="8:56" s="35" customFormat="1" x14ac:dyDescent="0.25">
      <c r="H517" s="36"/>
      <c r="I517" s="36"/>
      <c r="J517" s="36"/>
      <c r="K517" s="36"/>
      <c r="L517" s="36"/>
      <c r="M517" s="36"/>
      <c r="N517" s="36"/>
      <c r="O517" s="36"/>
      <c r="P517" s="36"/>
      <c r="Q517" s="36"/>
      <c r="AA517" s="60"/>
      <c r="AB517" s="60"/>
      <c r="AC517" s="60"/>
      <c r="AD517" s="60"/>
      <c r="AE517" s="60"/>
      <c r="AF517" s="60"/>
      <c r="AG517" s="60"/>
      <c r="AH517" s="60"/>
      <c r="AI517" s="60"/>
      <c r="AJ517" s="60"/>
      <c r="AK517" s="60"/>
      <c r="AL517" s="60"/>
      <c r="AM517" s="60"/>
      <c r="AN517" s="60"/>
      <c r="AO517" s="60"/>
      <c r="AP517" s="60"/>
      <c r="AQ517" s="60"/>
      <c r="AR517" s="60"/>
      <c r="AS517" s="73"/>
      <c r="AT517" s="60"/>
      <c r="AU517" s="60"/>
      <c r="AV517" s="60"/>
      <c r="AW517" s="60"/>
      <c r="AX517" s="60"/>
      <c r="AY517" s="60"/>
      <c r="AZ517" s="60"/>
      <c r="BA517" s="60"/>
      <c r="BB517" s="60"/>
      <c r="BC517" s="60"/>
      <c r="BD517" s="60"/>
    </row>
    <row r="518" spans="8:56" s="35" customFormat="1" x14ac:dyDescent="0.25">
      <c r="H518" s="36"/>
      <c r="I518" s="36"/>
      <c r="J518" s="36"/>
      <c r="K518" s="36"/>
      <c r="L518" s="36"/>
      <c r="M518" s="36"/>
      <c r="N518" s="36"/>
      <c r="O518" s="36"/>
      <c r="P518" s="36"/>
      <c r="Q518" s="36"/>
      <c r="AA518" s="60"/>
      <c r="AB518" s="60"/>
      <c r="AC518" s="60"/>
      <c r="AD518" s="60"/>
      <c r="AE518" s="60"/>
      <c r="AF518" s="60"/>
      <c r="AG518" s="60"/>
      <c r="AH518" s="60"/>
      <c r="AI518" s="60"/>
      <c r="AJ518" s="60"/>
      <c r="AK518" s="60"/>
      <c r="AL518" s="60"/>
      <c r="AM518" s="60"/>
      <c r="AN518" s="60"/>
      <c r="AO518" s="60"/>
      <c r="AP518" s="60"/>
      <c r="AQ518" s="60"/>
      <c r="AR518" s="60"/>
      <c r="AS518" s="73"/>
      <c r="AT518" s="60"/>
      <c r="AU518" s="60"/>
      <c r="AV518" s="60"/>
      <c r="AW518" s="60"/>
      <c r="AX518" s="60"/>
      <c r="AY518" s="60"/>
      <c r="AZ518" s="60"/>
      <c r="BA518" s="60"/>
      <c r="BB518" s="60"/>
      <c r="BC518" s="60"/>
      <c r="BD518" s="60"/>
    </row>
    <row r="519" spans="8:56" s="35" customFormat="1" x14ac:dyDescent="0.25">
      <c r="H519" s="36"/>
      <c r="I519" s="36"/>
      <c r="J519" s="36"/>
      <c r="K519" s="36"/>
      <c r="L519" s="36"/>
      <c r="M519" s="36"/>
      <c r="N519" s="36"/>
      <c r="O519" s="36"/>
      <c r="P519" s="36"/>
      <c r="Q519" s="36"/>
      <c r="AA519" s="60"/>
      <c r="AB519" s="60"/>
      <c r="AC519" s="60"/>
      <c r="AD519" s="60"/>
      <c r="AE519" s="60"/>
      <c r="AF519" s="60"/>
      <c r="AG519" s="60"/>
      <c r="AH519" s="60"/>
      <c r="AI519" s="60"/>
      <c r="AJ519" s="60"/>
      <c r="AK519" s="60"/>
      <c r="AL519" s="60"/>
      <c r="AM519" s="60"/>
      <c r="AN519" s="60"/>
      <c r="AO519" s="60"/>
      <c r="AP519" s="60"/>
      <c r="AQ519" s="60"/>
      <c r="AR519" s="60"/>
      <c r="AS519" s="73"/>
      <c r="AT519" s="60"/>
      <c r="AU519" s="60"/>
      <c r="AV519" s="60"/>
      <c r="AW519" s="60"/>
      <c r="AX519" s="60"/>
      <c r="AY519" s="60"/>
      <c r="AZ519" s="60"/>
      <c r="BA519" s="60"/>
      <c r="BB519" s="60"/>
      <c r="BC519" s="60"/>
      <c r="BD519" s="60"/>
    </row>
    <row r="520" spans="8:56" s="35" customFormat="1" x14ac:dyDescent="0.25">
      <c r="H520" s="36"/>
      <c r="I520" s="36"/>
      <c r="J520" s="36"/>
      <c r="K520" s="36"/>
      <c r="L520" s="36"/>
      <c r="M520" s="36"/>
      <c r="N520" s="36"/>
      <c r="O520" s="36"/>
      <c r="P520" s="36"/>
      <c r="Q520" s="36"/>
      <c r="AA520" s="60"/>
      <c r="AB520" s="60"/>
      <c r="AC520" s="60"/>
      <c r="AD520" s="60"/>
      <c r="AE520" s="60"/>
      <c r="AF520" s="60"/>
      <c r="AG520" s="60"/>
      <c r="AH520" s="60"/>
      <c r="AI520" s="60"/>
      <c r="AJ520" s="60"/>
      <c r="AK520" s="60"/>
      <c r="AL520" s="60"/>
      <c r="AM520" s="60"/>
      <c r="AN520" s="60"/>
      <c r="AO520" s="60"/>
      <c r="AP520" s="60"/>
      <c r="AQ520" s="60"/>
      <c r="AR520" s="60"/>
      <c r="AS520" s="73"/>
      <c r="AT520" s="60"/>
      <c r="AU520" s="60"/>
      <c r="AV520" s="60"/>
      <c r="AW520" s="60"/>
      <c r="AX520" s="60"/>
      <c r="AY520" s="60"/>
      <c r="AZ520" s="60"/>
      <c r="BA520" s="60"/>
      <c r="BB520" s="60"/>
      <c r="BC520" s="60"/>
      <c r="BD520" s="60"/>
    </row>
    <row r="521" spans="8:56" s="35" customFormat="1" x14ac:dyDescent="0.25">
      <c r="H521" s="36"/>
      <c r="I521" s="36"/>
      <c r="J521" s="36"/>
      <c r="K521" s="36"/>
      <c r="L521" s="36"/>
      <c r="M521" s="36"/>
      <c r="N521" s="36"/>
      <c r="O521" s="36"/>
      <c r="P521" s="36"/>
      <c r="Q521" s="36"/>
      <c r="AA521" s="60"/>
      <c r="AB521" s="60"/>
      <c r="AC521" s="60"/>
      <c r="AD521" s="60"/>
      <c r="AE521" s="60"/>
      <c r="AF521" s="60"/>
      <c r="AG521" s="60"/>
      <c r="AH521" s="60"/>
      <c r="AI521" s="60"/>
      <c r="AJ521" s="60"/>
      <c r="AK521" s="60"/>
      <c r="AL521" s="60"/>
      <c r="AM521" s="60"/>
      <c r="AN521" s="60"/>
      <c r="AO521" s="60"/>
      <c r="AP521" s="60"/>
      <c r="AQ521" s="60"/>
      <c r="AR521" s="60"/>
      <c r="AS521" s="73"/>
      <c r="AT521" s="60"/>
      <c r="AU521" s="60"/>
      <c r="AV521" s="60"/>
      <c r="AW521" s="60"/>
      <c r="AX521" s="60"/>
      <c r="AY521" s="60"/>
      <c r="AZ521" s="60"/>
      <c r="BA521" s="60"/>
      <c r="BB521" s="60"/>
      <c r="BC521" s="60"/>
      <c r="BD521" s="60"/>
    </row>
    <row r="522" spans="8:56" s="35" customFormat="1" x14ac:dyDescent="0.25">
      <c r="H522" s="36"/>
      <c r="I522" s="36"/>
      <c r="J522" s="36"/>
      <c r="K522" s="36"/>
      <c r="L522" s="36"/>
      <c r="M522" s="36"/>
      <c r="N522" s="36"/>
      <c r="O522" s="36"/>
      <c r="P522" s="36"/>
      <c r="Q522" s="36"/>
      <c r="AA522" s="60"/>
      <c r="AB522" s="60"/>
      <c r="AC522" s="60"/>
      <c r="AD522" s="60"/>
      <c r="AE522" s="60"/>
      <c r="AF522" s="60"/>
      <c r="AG522" s="60"/>
      <c r="AH522" s="60"/>
      <c r="AI522" s="60"/>
      <c r="AJ522" s="60"/>
      <c r="AK522" s="60"/>
      <c r="AL522" s="60"/>
      <c r="AM522" s="60"/>
      <c r="AN522" s="60"/>
      <c r="AO522" s="60"/>
      <c r="AP522" s="60"/>
      <c r="AQ522" s="60"/>
      <c r="AR522" s="60"/>
      <c r="AS522" s="73"/>
      <c r="AT522" s="60"/>
      <c r="AU522" s="60"/>
      <c r="AV522" s="60"/>
      <c r="AW522" s="60"/>
      <c r="AX522" s="60"/>
      <c r="AY522" s="60"/>
      <c r="AZ522" s="60"/>
      <c r="BA522" s="60"/>
      <c r="BB522" s="60"/>
      <c r="BC522" s="60"/>
      <c r="BD522" s="60"/>
    </row>
    <row r="523" spans="8:56" s="35" customFormat="1" x14ac:dyDescent="0.25">
      <c r="H523" s="36"/>
      <c r="I523" s="36"/>
      <c r="J523" s="36"/>
      <c r="K523" s="36"/>
      <c r="L523" s="36"/>
      <c r="M523" s="36"/>
      <c r="N523" s="36"/>
      <c r="O523" s="36"/>
      <c r="P523" s="36"/>
      <c r="Q523" s="36"/>
      <c r="AA523" s="60"/>
      <c r="AB523" s="60"/>
      <c r="AC523" s="60"/>
      <c r="AD523" s="60"/>
      <c r="AE523" s="60"/>
      <c r="AF523" s="60"/>
      <c r="AG523" s="60"/>
      <c r="AH523" s="60"/>
      <c r="AI523" s="60"/>
      <c r="AJ523" s="60"/>
      <c r="AK523" s="60"/>
      <c r="AL523" s="60"/>
      <c r="AM523" s="60"/>
      <c r="AN523" s="60"/>
      <c r="AO523" s="60"/>
      <c r="AP523" s="60"/>
      <c r="AQ523" s="60"/>
      <c r="AR523" s="60"/>
      <c r="AS523" s="73"/>
      <c r="AT523" s="60"/>
      <c r="AU523" s="60"/>
      <c r="AV523" s="60"/>
      <c r="AW523" s="60"/>
      <c r="AX523" s="60"/>
      <c r="AY523" s="60"/>
      <c r="AZ523" s="60"/>
      <c r="BA523" s="60"/>
      <c r="BB523" s="60"/>
      <c r="BC523" s="60"/>
      <c r="BD523" s="60"/>
    </row>
    <row r="524" spans="8:56" s="35" customFormat="1" x14ac:dyDescent="0.25">
      <c r="H524" s="36"/>
      <c r="I524" s="36"/>
      <c r="J524" s="36"/>
      <c r="K524" s="36"/>
      <c r="L524" s="36"/>
      <c r="M524" s="36"/>
      <c r="N524" s="36"/>
      <c r="O524" s="36"/>
      <c r="P524" s="36"/>
      <c r="Q524" s="36"/>
      <c r="AA524" s="60"/>
      <c r="AB524" s="60"/>
      <c r="AC524" s="60"/>
      <c r="AD524" s="60"/>
      <c r="AE524" s="60"/>
      <c r="AF524" s="60"/>
      <c r="AG524" s="60"/>
      <c r="AH524" s="60"/>
      <c r="AI524" s="60"/>
      <c r="AJ524" s="60"/>
      <c r="AK524" s="60"/>
      <c r="AL524" s="60"/>
      <c r="AM524" s="60"/>
      <c r="AN524" s="60"/>
      <c r="AO524" s="60"/>
      <c r="AP524" s="60"/>
      <c r="AQ524" s="60"/>
      <c r="AR524" s="60"/>
      <c r="AS524" s="73"/>
      <c r="AT524" s="60"/>
      <c r="AU524" s="60"/>
      <c r="AV524" s="60"/>
      <c r="AW524" s="60"/>
      <c r="AX524" s="60"/>
      <c r="AY524" s="60"/>
      <c r="AZ524" s="60"/>
      <c r="BA524" s="60"/>
      <c r="BB524" s="60"/>
      <c r="BC524" s="60"/>
      <c r="BD524" s="60"/>
    </row>
    <row r="525" spans="8:56" s="35" customFormat="1" x14ac:dyDescent="0.25">
      <c r="H525" s="36"/>
      <c r="I525" s="36"/>
      <c r="J525" s="36"/>
      <c r="K525" s="36"/>
      <c r="L525" s="36"/>
      <c r="M525" s="36"/>
      <c r="N525" s="36"/>
      <c r="O525" s="36"/>
      <c r="P525" s="36"/>
      <c r="Q525" s="36"/>
      <c r="AA525" s="60"/>
      <c r="AB525" s="60"/>
      <c r="AC525" s="60"/>
      <c r="AD525" s="60"/>
      <c r="AE525" s="60"/>
      <c r="AF525" s="60"/>
      <c r="AG525" s="60"/>
      <c r="AH525" s="60"/>
      <c r="AI525" s="60"/>
      <c r="AJ525" s="60"/>
      <c r="AK525" s="60"/>
      <c r="AL525" s="60"/>
      <c r="AM525" s="60"/>
      <c r="AN525" s="60"/>
      <c r="AO525" s="60"/>
      <c r="AP525" s="60"/>
      <c r="AQ525" s="60"/>
      <c r="AR525" s="60"/>
      <c r="AS525" s="73"/>
      <c r="AT525" s="60"/>
      <c r="AU525" s="60"/>
      <c r="AV525" s="60"/>
      <c r="AW525" s="60"/>
      <c r="AX525" s="60"/>
      <c r="AY525" s="60"/>
      <c r="AZ525" s="60"/>
      <c r="BA525" s="60"/>
      <c r="BB525" s="60"/>
      <c r="BC525" s="60"/>
      <c r="BD525" s="60"/>
    </row>
    <row r="526" spans="8:56" s="35" customFormat="1" x14ac:dyDescent="0.25">
      <c r="H526" s="36"/>
      <c r="I526" s="36"/>
      <c r="J526" s="36"/>
      <c r="K526" s="36"/>
      <c r="L526" s="36"/>
      <c r="M526" s="36"/>
      <c r="N526" s="36"/>
      <c r="O526" s="36"/>
      <c r="P526" s="36"/>
      <c r="Q526" s="36"/>
      <c r="AA526" s="60"/>
      <c r="AB526" s="60"/>
      <c r="AC526" s="60"/>
      <c r="AD526" s="60"/>
      <c r="AE526" s="60"/>
      <c r="AF526" s="60"/>
      <c r="AG526" s="60"/>
      <c r="AH526" s="60"/>
      <c r="AI526" s="60"/>
      <c r="AJ526" s="60"/>
      <c r="AK526" s="60"/>
      <c r="AL526" s="60"/>
      <c r="AM526" s="60"/>
      <c r="AN526" s="60"/>
      <c r="AO526" s="60"/>
      <c r="AP526" s="60"/>
      <c r="AQ526" s="60"/>
      <c r="AR526" s="60"/>
      <c r="AS526" s="73"/>
      <c r="AT526" s="60"/>
      <c r="AU526" s="60"/>
      <c r="AV526" s="60"/>
      <c r="AW526" s="60"/>
      <c r="AX526" s="60"/>
      <c r="AY526" s="60"/>
      <c r="AZ526" s="60"/>
      <c r="BA526" s="60"/>
      <c r="BB526" s="60"/>
      <c r="BC526" s="60"/>
      <c r="BD526" s="60"/>
    </row>
    <row r="527" spans="8:56" s="35" customFormat="1" x14ac:dyDescent="0.25">
      <c r="H527" s="36"/>
      <c r="I527" s="36"/>
      <c r="J527" s="36"/>
      <c r="K527" s="36"/>
      <c r="L527" s="36"/>
      <c r="M527" s="36"/>
      <c r="N527" s="36"/>
      <c r="O527" s="36"/>
      <c r="P527" s="36"/>
      <c r="Q527" s="36"/>
      <c r="AA527" s="60"/>
      <c r="AB527" s="60"/>
      <c r="AC527" s="60"/>
      <c r="AD527" s="60"/>
      <c r="AE527" s="60"/>
      <c r="AF527" s="60"/>
      <c r="AG527" s="60"/>
      <c r="AH527" s="60"/>
      <c r="AI527" s="60"/>
      <c r="AJ527" s="60"/>
      <c r="AK527" s="60"/>
      <c r="AL527" s="60"/>
      <c r="AM527" s="60"/>
      <c r="AN527" s="60"/>
      <c r="AO527" s="60"/>
      <c r="AP527" s="60"/>
      <c r="AQ527" s="60"/>
      <c r="AR527" s="60"/>
      <c r="AS527" s="73"/>
      <c r="AT527" s="60"/>
      <c r="AU527" s="60"/>
      <c r="AV527" s="60"/>
      <c r="AW527" s="60"/>
      <c r="AX527" s="60"/>
      <c r="AY527" s="60"/>
      <c r="AZ527" s="60"/>
      <c r="BA527" s="60"/>
      <c r="BB527" s="60"/>
      <c r="BC527" s="60"/>
      <c r="BD527" s="60"/>
    </row>
    <row r="528" spans="8:56" s="35" customFormat="1" x14ac:dyDescent="0.25">
      <c r="H528" s="36"/>
      <c r="I528" s="36"/>
      <c r="J528" s="36"/>
      <c r="K528" s="36"/>
      <c r="L528" s="36"/>
      <c r="M528" s="36"/>
      <c r="N528" s="36"/>
      <c r="O528" s="36"/>
      <c r="P528" s="36"/>
      <c r="Q528" s="36"/>
      <c r="AA528" s="60"/>
      <c r="AB528" s="60"/>
      <c r="AC528" s="60"/>
      <c r="AD528" s="60"/>
      <c r="AE528" s="60"/>
      <c r="AF528" s="60"/>
      <c r="AG528" s="60"/>
      <c r="AH528" s="60"/>
      <c r="AI528" s="60"/>
      <c r="AJ528" s="60"/>
      <c r="AK528" s="60"/>
      <c r="AL528" s="60"/>
      <c r="AM528" s="60"/>
      <c r="AN528" s="60"/>
      <c r="AO528" s="60"/>
      <c r="AP528" s="60"/>
      <c r="AQ528" s="60"/>
      <c r="AR528" s="60"/>
      <c r="AS528" s="73"/>
      <c r="AT528" s="60"/>
      <c r="AU528" s="60"/>
      <c r="AV528" s="60"/>
      <c r="AW528" s="60"/>
      <c r="AX528" s="60"/>
      <c r="AY528" s="60"/>
      <c r="AZ528" s="60"/>
      <c r="BA528" s="60"/>
      <c r="BB528" s="60"/>
      <c r="BC528" s="60"/>
      <c r="BD528" s="60"/>
    </row>
    <row r="529" spans="8:56" s="35" customFormat="1" x14ac:dyDescent="0.25">
      <c r="H529" s="36"/>
      <c r="I529" s="36"/>
      <c r="J529" s="36"/>
      <c r="K529" s="36"/>
      <c r="L529" s="36"/>
      <c r="M529" s="36"/>
      <c r="N529" s="36"/>
      <c r="O529" s="36"/>
      <c r="P529" s="36"/>
      <c r="Q529" s="36"/>
      <c r="AA529" s="60"/>
      <c r="AB529" s="60"/>
      <c r="AC529" s="60"/>
      <c r="AD529" s="60"/>
      <c r="AE529" s="60"/>
      <c r="AF529" s="60"/>
      <c r="AG529" s="60"/>
      <c r="AH529" s="60"/>
      <c r="AI529" s="60"/>
      <c r="AJ529" s="60"/>
      <c r="AK529" s="60"/>
      <c r="AL529" s="60"/>
      <c r="AM529" s="60"/>
      <c r="AN529" s="60"/>
      <c r="AO529" s="60"/>
      <c r="AP529" s="60"/>
      <c r="AQ529" s="60"/>
      <c r="AR529" s="60"/>
      <c r="AS529" s="73"/>
      <c r="AT529" s="60"/>
      <c r="AU529" s="60"/>
      <c r="AV529" s="60"/>
      <c r="AW529" s="60"/>
      <c r="AX529" s="60"/>
      <c r="AY529" s="60"/>
      <c r="AZ529" s="60"/>
      <c r="BA529" s="60"/>
      <c r="BB529" s="60"/>
      <c r="BC529" s="60"/>
      <c r="BD529" s="60"/>
    </row>
    <row r="530" spans="8:56" s="35" customFormat="1" x14ac:dyDescent="0.25">
      <c r="H530" s="36"/>
      <c r="I530" s="36"/>
      <c r="J530" s="36"/>
      <c r="K530" s="36"/>
      <c r="L530" s="36"/>
      <c r="M530" s="36"/>
      <c r="N530" s="36"/>
      <c r="O530" s="36"/>
      <c r="P530" s="36"/>
      <c r="Q530" s="36"/>
      <c r="AA530" s="60"/>
      <c r="AB530" s="60"/>
      <c r="AC530" s="60"/>
      <c r="AD530" s="60"/>
      <c r="AE530" s="60"/>
      <c r="AF530" s="60"/>
      <c r="AG530" s="60"/>
      <c r="AH530" s="60"/>
      <c r="AI530" s="60"/>
      <c r="AJ530" s="60"/>
      <c r="AK530" s="60"/>
      <c r="AL530" s="60"/>
      <c r="AM530" s="60"/>
      <c r="AN530" s="60"/>
      <c r="AO530" s="60"/>
      <c r="AP530" s="60"/>
      <c r="AQ530" s="60"/>
      <c r="AR530" s="60"/>
      <c r="AS530" s="73"/>
      <c r="AT530" s="60"/>
      <c r="AU530" s="60"/>
      <c r="AV530" s="60"/>
      <c r="AW530" s="60"/>
      <c r="AX530" s="60"/>
      <c r="AY530" s="60"/>
      <c r="AZ530" s="60"/>
      <c r="BA530" s="60"/>
      <c r="BB530" s="60"/>
      <c r="BC530" s="60"/>
      <c r="BD530" s="60"/>
    </row>
    <row r="531" spans="8:56" s="35" customFormat="1" x14ac:dyDescent="0.25">
      <c r="H531" s="36"/>
      <c r="I531" s="36"/>
      <c r="J531" s="36"/>
      <c r="K531" s="36"/>
      <c r="L531" s="36"/>
      <c r="M531" s="36"/>
      <c r="N531" s="36"/>
      <c r="O531" s="36"/>
      <c r="P531" s="36"/>
      <c r="Q531" s="36"/>
      <c r="AA531" s="60"/>
      <c r="AB531" s="60"/>
      <c r="AC531" s="60"/>
      <c r="AD531" s="60"/>
      <c r="AE531" s="60"/>
      <c r="AF531" s="60"/>
      <c r="AG531" s="60"/>
      <c r="AH531" s="60"/>
      <c r="AI531" s="60"/>
      <c r="AJ531" s="60"/>
      <c r="AK531" s="60"/>
      <c r="AL531" s="60"/>
      <c r="AM531" s="60"/>
      <c r="AN531" s="60"/>
      <c r="AO531" s="60"/>
      <c r="AP531" s="60"/>
      <c r="AQ531" s="60"/>
      <c r="AR531" s="60"/>
      <c r="AS531" s="73"/>
      <c r="AT531" s="60"/>
      <c r="AU531" s="60"/>
      <c r="AV531" s="60"/>
      <c r="AW531" s="60"/>
      <c r="AX531" s="60"/>
      <c r="AY531" s="60"/>
      <c r="AZ531" s="60"/>
      <c r="BA531" s="60"/>
      <c r="BB531" s="60"/>
      <c r="BC531" s="60"/>
      <c r="BD531" s="60"/>
    </row>
    <row r="532" spans="8:56" s="35" customFormat="1" x14ac:dyDescent="0.25">
      <c r="H532" s="36"/>
      <c r="I532" s="36"/>
      <c r="J532" s="36"/>
      <c r="K532" s="36"/>
      <c r="L532" s="36"/>
      <c r="M532" s="36"/>
      <c r="N532" s="36"/>
      <c r="O532" s="36"/>
      <c r="P532" s="36"/>
      <c r="Q532" s="36"/>
      <c r="AA532" s="60"/>
      <c r="AB532" s="60"/>
      <c r="AC532" s="60"/>
      <c r="AD532" s="60"/>
      <c r="AE532" s="60"/>
      <c r="AF532" s="60"/>
      <c r="AG532" s="60"/>
      <c r="AH532" s="60"/>
      <c r="AI532" s="60"/>
      <c r="AJ532" s="60"/>
      <c r="AK532" s="60"/>
      <c r="AL532" s="60"/>
      <c r="AM532" s="60"/>
      <c r="AN532" s="60"/>
      <c r="AO532" s="60"/>
      <c r="AP532" s="60"/>
      <c r="AQ532" s="60"/>
      <c r="AR532" s="60"/>
      <c r="AS532" s="73"/>
      <c r="AT532" s="60"/>
      <c r="AU532" s="60"/>
      <c r="AV532" s="60"/>
      <c r="AW532" s="60"/>
      <c r="AX532" s="60"/>
      <c r="AY532" s="60"/>
      <c r="AZ532" s="60"/>
      <c r="BA532" s="60"/>
      <c r="BB532" s="60"/>
      <c r="BC532" s="60"/>
      <c r="BD532" s="60"/>
    </row>
    <row r="533" spans="8:56" s="35" customFormat="1" x14ac:dyDescent="0.25">
      <c r="H533" s="36"/>
      <c r="I533" s="36"/>
      <c r="J533" s="36"/>
      <c r="K533" s="36"/>
      <c r="L533" s="36"/>
      <c r="M533" s="36"/>
      <c r="N533" s="36"/>
      <c r="O533" s="36"/>
      <c r="P533" s="36"/>
      <c r="Q533" s="36"/>
      <c r="AA533" s="60"/>
      <c r="AB533" s="60"/>
      <c r="AC533" s="60"/>
      <c r="AD533" s="60"/>
      <c r="AE533" s="60"/>
      <c r="AF533" s="60"/>
      <c r="AG533" s="60"/>
      <c r="AH533" s="60"/>
      <c r="AI533" s="60"/>
      <c r="AJ533" s="60"/>
      <c r="AK533" s="60"/>
      <c r="AL533" s="60"/>
      <c r="AM533" s="60"/>
      <c r="AN533" s="60"/>
      <c r="AO533" s="60"/>
      <c r="AP533" s="60"/>
      <c r="AQ533" s="60"/>
      <c r="AR533" s="60"/>
      <c r="AS533" s="73"/>
      <c r="AT533" s="60"/>
      <c r="AU533" s="60"/>
      <c r="AV533" s="60"/>
      <c r="AW533" s="60"/>
      <c r="AX533" s="60"/>
      <c r="AY533" s="60"/>
      <c r="AZ533" s="60"/>
      <c r="BA533" s="60"/>
      <c r="BB533" s="60"/>
      <c r="BC533" s="60"/>
      <c r="BD533" s="60"/>
    </row>
    <row r="534" spans="8:56" s="35" customFormat="1" x14ac:dyDescent="0.25">
      <c r="H534" s="36"/>
      <c r="I534" s="36"/>
      <c r="J534" s="36"/>
      <c r="K534" s="36"/>
      <c r="L534" s="36"/>
      <c r="M534" s="36"/>
      <c r="N534" s="36"/>
      <c r="O534" s="36"/>
      <c r="P534" s="36"/>
      <c r="Q534" s="36"/>
      <c r="AA534" s="60"/>
      <c r="AB534" s="60"/>
      <c r="AC534" s="60"/>
      <c r="AD534" s="60"/>
      <c r="AE534" s="60"/>
      <c r="AF534" s="60"/>
      <c r="AG534" s="60"/>
      <c r="AH534" s="60"/>
      <c r="AI534" s="60"/>
      <c r="AJ534" s="60"/>
      <c r="AK534" s="60"/>
      <c r="AL534" s="60"/>
      <c r="AM534" s="60"/>
      <c r="AN534" s="60"/>
      <c r="AO534" s="60"/>
      <c r="AP534" s="60"/>
      <c r="AQ534" s="60"/>
      <c r="AR534" s="60"/>
      <c r="AS534" s="73"/>
      <c r="AT534" s="60"/>
      <c r="AU534" s="60"/>
      <c r="AV534" s="60"/>
      <c r="AW534" s="60"/>
      <c r="AX534" s="60"/>
      <c r="AY534" s="60"/>
      <c r="AZ534" s="60"/>
      <c r="BA534" s="60"/>
      <c r="BB534" s="60"/>
      <c r="BC534" s="60"/>
      <c r="BD534" s="60"/>
    </row>
    <row r="535" spans="8:56" s="35" customFormat="1" x14ac:dyDescent="0.25">
      <c r="H535" s="36"/>
      <c r="I535" s="36"/>
      <c r="J535" s="36"/>
      <c r="K535" s="36"/>
      <c r="L535" s="36"/>
      <c r="M535" s="36"/>
      <c r="N535" s="36"/>
      <c r="O535" s="36"/>
      <c r="P535" s="36"/>
      <c r="Q535" s="36"/>
      <c r="AA535" s="60"/>
      <c r="AB535" s="60"/>
      <c r="AC535" s="60"/>
      <c r="AD535" s="60"/>
      <c r="AE535" s="60"/>
      <c r="AF535" s="60"/>
      <c r="AG535" s="60"/>
      <c r="AH535" s="60"/>
      <c r="AI535" s="60"/>
      <c r="AJ535" s="60"/>
      <c r="AK535" s="60"/>
      <c r="AL535" s="60"/>
      <c r="AM535" s="60"/>
      <c r="AN535" s="60"/>
      <c r="AO535" s="60"/>
      <c r="AP535" s="60"/>
      <c r="AQ535" s="60"/>
      <c r="AR535" s="60"/>
      <c r="AS535" s="73"/>
      <c r="AT535" s="60"/>
      <c r="AU535" s="60"/>
      <c r="AV535" s="60"/>
      <c r="AW535" s="60"/>
      <c r="AX535" s="60"/>
      <c r="AY535" s="60"/>
      <c r="AZ535" s="60"/>
      <c r="BA535" s="60"/>
      <c r="BB535" s="60"/>
      <c r="BC535" s="60"/>
      <c r="BD535" s="60"/>
    </row>
    <row r="536" spans="8:56" s="35" customFormat="1" x14ac:dyDescent="0.25">
      <c r="H536" s="36"/>
      <c r="I536" s="36"/>
      <c r="J536" s="36"/>
      <c r="K536" s="36"/>
      <c r="L536" s="36"/>
      <c r="M536" s="36"/>
      <c r="N536" s="36"/>
      <c r="O536" s="36"/>
      <c r="P536" s="36"/>
      <c r="Q536" s="36"/>
      <c r="AA536" s="60"/>
      <c r="AB536" s="60"/>
      <c r="AC536" s="60"/>
      <c r="AD536" s="60"/>
      <c r="AE536" s="60"/>
      <c r="AF536" s="60"/>
      <c r="AG536" s="60"/>
      <c r="AH536" s="60"/>
      <c r="AI536" s="60"/>
      <c r="AJ536" s="60"/>
      <c r="AK536" s="60"/>
      <c r="AL536" s="60"/>
      <c r="AM536" s="60"/>
      <c r="AN536" s="60"/>
      <c r="AO536" s="60"/>
      <c r="AP536" s="60"/>
      <c r="AQ536" s="60"/>
      <c r="AR536" s="60"/>
      <c r="AS536" s="73"/>
      <c r="AT536" s="60"/>
      <c r="AU536" s="60"/>
      <c r="AV536" s="60"/>
      <c r="AW536" s="60"/>
      <c r="AX536" s="60"/>
      <c r="AY536" s="60"/>
      <c r="AZ536" s="60"/>
      <c r="BA536" s="60"/>
      <c r="BB536" s="60"/>
      <c r="BC536" s="60"/>
      <c r="BD536" s="60"/>
    </row>
    <row r="537" spans="8:56" s="35" customFormat="1" x14ac:dyDescent="0.25">
      <c r="H537" s="36"/>
      <c r="I537" s="36"/>
      <c r="J537" s="36"/>
      <c r="K537" s="36"/>
      <c r="L537" s="36"/>
      <c r="M537" s="36"/>
      <c r="N537" s="36"/>
      <c r="O537" s="36"/>
      <c r="P537" s="36"/>
      <c r="Q537" s="36"/>
      <c r="AA537" s="60"/>
      <c r="AB537" s="60"/>
      <c r="AC537" s="60"/>
      <c r="AD537" s="60"/>
      <c r="AE537" s="60"/>
      <c r="AF537" s="60"/>
      <c r="AG537" s="60"/>
      <c r="AH537" s="60"/>
      <c r="AI537" s="60"/>
      <c r="AJ537" s="60"/>
      <c r="AK537" s="60"/>
      <c r="AL537" s="60"/>
      <c r="AM537" s="60"/>
      <c r="AN537" s="60"/>
      <c r="AO537" s="60"/>
      <c r="AP537" s="60"/>
      <c r="AQ537" s="60"/>
      <c r="AR537" s="60"/>
      <c r="AS537" s="73"/>
      <c r="AT537" s="60"/>
      <c r="AU537" s="60"/>
      <c r="AV537" s="60"/>
      <c r="AW537" s="60"/>
      <c r="AX537" s="60"/>
      <c r="AY537" s="60"/>
      <c r="AZ537" s="60"/>
      <c r="BA537" s="60"/>
      <c r="BB537" s="60"/>
      <c r="BC537" s="60"/>
      <c r="BD537" s="60"/>
    </row>
    <row r="538" spans="8:56" s="35" customFormat="1" x14ac:dyDescent="0.25">
      <c r="H538" s="36"/>
      <c r="I538" s="36"/>
      <c r="J538" s="36"/>
      <c r="K538" s="36"/>
      <c r="L538" s="36"/>
      <c r="M538" s="36"/>
      <c r="N538" s="36"/>
      <c r="O538" s="36"/>
      <c r="P538" s="36"/>
      <c r="Q538" s="36"/>
      <c r="AA538" s="60"/>
      <c r="AB538" s="60"/>
      <c r="AC538" s="60"/>
      <c r="AD538" s="60"/>
      <c r="AE538" s="60"/>
      <c r="AF538" s="60"/>
      <c r="AG538" s="60"/>
      <c r="AH538" s="60"/>
      <c r="AI538" s="60"/>
      <c r="AJ538" s="60"/>
      <c r="AK538" s="60"/>
      <c r="AL538" s="60"/>
      <c r="AM538" s="60"/>
      <c r="AN538" s="60"/>
      <c r="AO538" s="60"/>
      <c r="AP538" s="60"/>
      <c r="AQ538" s="60"/>
      <c r="AR538" s="60"/>
      <c r="AS538" s="73"/>
      <c r="AT538" s="60"/>
      <c r="AU538" s="60"/>
      <c r="AV538" s="60"/>
      <c r="AW538" s="60"/>
      <c r="AX538" s="60"/>
      <c r="AY538" s="60"/>
      <c r="AZ538" s="60"/>
      <c r="BA538" s="60"/>
      <c r="BB538" s="60"/>
      <c r="BC538" s="60"/>
      <c r="BD538" s="60"/>
    </row>
    <row r="539" spans="8:56" s="35" customFormat="1" x14ac:dyDescent="0.25">
      <c r="H539" s="36"/>
      <c r="I539" s="36"/>
      <c r="J539" s="36"/>
      <c r="K539" s="36"/>
      <c r="L539" s="36"/>
      <c r="M539" s="36"/>
      <c r="N539" s="36"/>
      <c r="O539" s="36"/>
      <c r="P539" s="36"/>
      <c r="Q539" s="36"/>
      <c r="AA539" s="60"/>
      <c r="AB539" s="60"/>
      <c r="AC539" s="60"/>
      <c r="AD539" s="60"/>
      <c r="AE539" s="60"/>
      <c r="AF539" s="60"/>
      <c r="AG539" s="60"/>
      <c r="AH539" s="60"/>
      <c r="AI539" s="60"/>
      <c r="AJ539" s="60"/>
      <c r="AK539" s="60"/>
      <c r="AL539" s="60"/>
      <c r="AM539" s="60"/>
      <c r="AN539" s="60"/>
      <c r="AO539" s="60"/>
      <c r="AP539" s="60"/>
      <c r="AQ539" s="60"/>
      <c r="AR539" s="60"/>
      <c r="AS539" s="73"/>
      <c r="AT539" s="60"/>
      <c r="AU539" s="60"/>
      <c r="AV539" s="60"/>
      <c r="AW539" s="60"/>
      <c r="AX539" s="60"/>
      <c r="AY539" s="60"/>
      <c r="AZ539" s="60"/>
      <c r="BA539" s="60"/>
      <c r="BB539" s="60"/>
      <c r="BC539" s="60"/>
      <c r="BD539" s="60"/>
    </row>
    <row r="540" spans="8:56" s="35" customFormat="1" x14ac:dyDescent="0.25">
      <c r="H540" s="36"/>
      <c r="I540" s="36"/>
      <c r="J540" s="36"/>
      <c r="K540" s="36"/>
      <c r="L540" s="36"/>
      <c r="M540" s="36"/>
      <c r="N540" s="36"/>
      <c r="O540" s="36"/>
      <c r="P540" s="36"/>
      <c r="Q540" s="36"/>
      <c r="AA540" s="60"/>
      <c r="AB540" s="60"/>
      <c r="AC540" s="60"/>
      <c r="AD540" s="60"/>
      <c r="AE540" s="60"/>
      <c r="AF540" s="60"/>
      <c r="AG540" s="60"/>
      <c r="AH540" s="60"/>
      <c r="AI540" s="60"/>
      <c r="AJ540" s="60"/>
      <c r="AK540" s="60"/>
      <c r="AL540" s="60"/>
      <c r="AM540" s="60"/>
      <c r="AN540" s="60"/>
      <c r="AO540" s="60"/>
      <c r="AP540" s="60"/>
      <c r="AQ540" s="60"/>
      <c r="AR540" s="60"/>
      <c r="AS540" s="73"/>
      <c r="AT540" s="60"/>
      <c r="AU540" s="60"/>
      <c r="AV540" s="60"/>
      <c r="AW540" s="60"/>
      <c r="AX540" s="60"/>
      <c r="AY540" s="60"/>
      <c r="AZ540" s="60"/>
      <c r="BA540" s="60"/>
      <c r="BB540" s="60"/>
      <c r="BC540" s="60"/>
      <c r="BD540" s="60"/>
    </row>
    <row r="541" spans="8:56" s="35" customFormat="1" x14ac:dyDescent="0.25">
      <c r="H541" s="36"/>
      <c r="I541" s="36"/>
      <c r="J541" s="36"/>
      <c r="K541" s="36"/>
      <c r="L541" s="36"/>
      <c r="M541" s="36"/>
      <c r="N541" s="36"/>
      <c r="O541" s="36"/>
      <c r="P541" s="36"/>
      <c r="Q541" s="36"/>
      <c r="AA541" s="60"/>
      <c r="AB541" s="60"/>
      <c r="AC541" s="60"/>
      <c r="AD541" s="60"/>
      <c r="AE541" s="60"/>
      <c r="AF541" s="60"/>
      <c r="AG541" s="60"/>
      <c r="AH541" s="60"/>
      <c r="AI541" s="60"/>
      <c r="AJ541" s="60"/>
      <c r="AK541" s="60"/>
      <c r="AL541" s="60"/>
      <c r="AM541" s="60"/>
      <c r="AN541" s="60"/>
      <c r="AO541" s="60"/>
      <c r="AP541" s="60"/>
      <c r="AQ541" s="60"/>
      <c r="AR541" s="60"/>
      <c r="AS541" s="73"/>
      <c r="AT541" s="60"/>
      <c r="AU541" s="60"/>
      <c r="AV541" s="60"/>
      <c r="AW541" s="60"/>
      <c r="AX541" s="60"/>
      <c r="AY541" s="60"/>
      <c r="AZ541" s="60"/>
      <c r="BA541" s="60"/>
      <c r="BB541" s="60"/>
      <c r="BC541" s="60"/>
      <c r="BD541" s="60"/>
    </row>
    <row r="542" spans="8:56" s="35" customFormat="1" x14ac:dyDescent="0.25">
      <c r="H542" s="36"/>
      <c r="I542" s="36"/>
      <c r="J542" s="36"/>
      <c r="K542" s="36"/>
      <c r="L542" s="36"/>
      <c r="M542" s="36"/>
      <c r="N542" s="36"/>
      <c r="O542" s="36"/>
      <c r="P542" s="36"/>
      <c r="Q542" s="36"/>
      <c r="AA542" s="60"/>
      <c r="AB542" s="60"/>
      <c r="AC542" s="60"/>
      <c r="AD542" s="60"/>
      <c r="AE542" s="60"/>
      <c r="AF542" s="60"/>
      <c r="AG542" s="60"/>
      <c r="AH542" s="60"/>
      <c r="AI542" s="60"/>
      <c r="AJ542" s="60"/>
      <c r="AK542" s="60"/>
      <c r="AL542" s="60"/>
      <c r="AM542" s="60"/>
      <c r="AN542" s="60"/>
      <c r="AO542" s="60"/>
      <c r="AP542" s="60"/>
      <c r="AQ542" s="60"/>
      <c r="AR542" s="60"/>
      <c r="AS542" s="73"/>
      <c r="AT542" s="60"/>
      <c r="AU542" s="60"/>
      <c r="AV542" s="60"/>
      <c r="AW542" s="60"/>
      <c r="AX542" s="60"/>
      <c r="AY542" s="60"/>
      <c r="AZ542" s="60"/>
      <c r="BA542" s="60"/>
      <c r="BB542" s="60"/>
      <c r="BC542" s="60"/>
      <c r="BD542" s="60"/>
    </row>
    <row r="543" spans="8:56" s="35" customFormat="1" x14ac:dyDescent="0.25">
      <c r="H543" s="36"/>
      <c r="I543" s="36"/>
      <c r="J543" s="36"/>
      <c r="K543" s="36"/>
      <c r="L543" s="36"/>
      <c r="M543" s="36"/>
      <c r="N543" s="36"/>
      <c r="O543" s="36"/>
      <c r="P543" s="36"/>
      <c r="Q543" s="36"/>
      <c r="AA543" s="60"/>
      <c r="AB543" s="60"/>
      <c r="AC543" s="60"/>
      <c r="AD543" s="60"/>
      <c r="AE543" s="60"/>
      <c r="AF543" s="60"/>
      <c r="AG543" s="60"/>
      <c r="AH543" s="60"/>
      <c r="AI543" s="60"/>
      <c r="AJ543" s="60"/>
      <c r="AK543" s="60"/>
      <c r="AL543" s="60"/>
      <c r="AM543" s="60"/>
      <c r="AN543" s="60"/>
      <c r="AO543" s="60"/>
      <c r="AP543" s="60"/>
      <c r="AQ543" s="60"/>
      <c r="AR543" s="60"/>
      <c r="AS543" s="73"/>
      <c r="AT543" s="60"/>
      <c r="AU543" s="60"/>
      <c r="AV543" s="60"/>
      <c r="AW543" s="60"/>
      <c r="AX543" s="60"/>
      <c r="AY543" s="60"/>
      <c r="AZ543" s="60"/>
      <c r="BA543" s="60"/>
      <c r="BB543" s="60"/>
      <c r="BC543" s="60"/>
      <c r="BD543" s="60"/>
    </row>
    <row r="544" spans="8:56" s="35" customFormat="1" x14ac:dyDescent="0.25">
      <c r="H544" s="36"/>
      <c r="I544" s="36"/>
      <c r="J544" s="36"/>
      <c r="K544" s="36"/>
      <c r="L544" s="36"/>
      <c r="M544" s="36"/>
      <c r="N544" s="36"/>
      <c r="O544" s="36"/>
      <c r="P544" s="36"/>
      <c r="Q544" s="36"/>
      <c r="AA544" s="60"/>
      <c r="AB544" s="60"/>
      <c r="AC544" s="60"/>
      <c r="AD544" s="60"/>
      <c r="AE544" s="60"/>
      <c r="AF544" s="60"/>
      <c r="AG544" s="60"/>
      <c r="AH544" s="60"/>
      <c r="AI544" s="60"/>
      <c r="AJ544" s="60"/>
      <c r="AK544" s="60"/>
      <c r="AL544" s="60"/>
      <c r="AM544" s="60"/>
      <c r="AN544" s="60"/>
      <c r="AO544" s="60"/>
      <c r="AP544" s="60"/>
      <c r="AQ544" s="60"/>
      <c r="AR544" s="60"/>
      <c r="AS544" s="73"/>
      <c r="AT544" s="60"/>
      <c r="AU544" s="60"/>
      <c r="AV544" s="60"/>
      <c r="AW544" s="60"/>
      <c r="AX544" s="60"/>
      <c r="AY544" s="60"/>
      <c r="AZ544" s="60"/>
      <c r="BA544" s="60"/>
      <c r="BB544" s="60"/>
      <c r="BC544" s="60"/>
      <c r="BD544" s="60"/>
    </row>
    <row r="545" spans="8:56" s="35" customFormat="1" x14ac:dyDescent="0.25">
      <c r="H545" s="36"/>
      <c r="I545" s="36"/>
      <c r="J545" s="36"/>
      <c r="K545" s="36"/>
      <c r="L545" s="36"/>
      <c r="M545" s="36"/>
      <c r="N545" s="36"/>
      <c r="O545" s="36"/>
      <c r="P545" s="36"/>
      <c r="Q545" s="36"/>
      <c r="AA545" s="60"/>
      <c r="AB545" s="60"/>
      <c r="AC545" s="60"/>
      <c r="AD545" s="60"/>
      <c r="AE545" s="60"/>
      <c r="AF545" s="60"/>
      <c r="AG545" s="60"/>
      <c r="AH545" s="60"/>
      <c r="AI545" s="60"/>
      <c r="AJ545" s="60"/>
      <c r="AK545" s="60"/>
      <c r="AL545" s="60"/>
      <c r="AM545" s="60"/>
      <c r="AN545" s="60"/>
      <c r="AO545" s="60"/>
      <c r="AP545" s="60"/>
      <c r="AQ545" s="60"/>
      <c r="AR545" s="60"/>
      <c r="AS545" s="73"/>
      <c r="AT545" s="60"/>
      <c r="AU545" s="60"/>
      <c r="AV545" s="60"/>
      <c r="AW545" s="60"/>
      <c r="AX545" s="60"/>
      <c r="AY545" s="60"/>
      <c r="AZ545" s="60"/>
      <c r="BA545" s="60"/>
      <c r="BB545" s="60"/>
      <c r="BC545" s="60"/>
      <c r="BD545" s="60"/>
    </row>
    <row r="546" spans="8:56" s="35" customFormat="1" x14ac:dyDescent="0.25">
      <c r="H546" s="36"/>
      <c r="I546" s="36"/>
      <c r="J546" s="36"/>
      <c r="K546" s="36"/>
      <c r="L546" s="36"/>
      <c r="M546" s="36"/>
      <c r="N546" s="36"/>
      <c r="O546" s="36"/>
      <c r="P546" s="36"/>
      <c r="Q546" s="36"/>
      <c r="AA546" s="60"/>
      <c r="AB546" s="60"/>
      <c r="AC546" s="60"/>
      <c r="AD546" s="60"/>
      <c r="AE546" s="60"/>
      <c r="AF546" s="60"/>
      <c r="AG546" s="60"/>
      <c r="AH546" s="60"/>
      <c r="AI546" s="60"/>
      <c r="AJ546" s="60"/>
      <c r="AK546" s="60"/>
      <c r="AL546" s="60"/>
      <c r="AM546" s="60"/>
      <c r="AN546" s="60"/>
      <c r="AO546" s="60"/>
      <c r="AP546" s="60"/>
      <c r="AQ546" s="60"/>
      <c r="AR546" s="60"/>
      <c r="AS546" s="73"/>
      <c r="AT546" s="60"/>
      <c r="AU546" s="60"/>
      <c r="AV546" s="60"/>
      <c r="AW546" s="60"/>
      <c r="AX546" s="60"/>
      <c r="AY546" s="60"/>
      <c r="AZ546" s="60"/>
      <c r="BA546" s="60"/>
      <c r="BB546" s="60"/>
      <c r="BC546" s="60"/>
      <c r="BD546" s="60"/>
    </row>
    <row r="547" spans="8:56" s="35" customFormat="1" x14ac:dyDescent="0.25">
      <c r="H547" s="36"/>
      <c r="I547" s="36"/>
      <c r="J547" s="36"/>
      <c r="K547" s="36"/>
      <c r="L547" s="36"/>
      <c r="M547" s="36"/>
      <c r="N547" s="36"/>
      <c r="O547" s="36"/>
      <c r="P547" s="36"/>
      <c r="Q547" s="36"/>
      <c r="AA547" s="60"/>
      <c r="AB547" s="60"/>
      <c r="AC547" s="60"/>
      <c r="AD547" s="60"/>
      <c r="AE547" s="60"/>
      <c r="AF547" s="60"/>
      <c r="AG547" s="60"/>
      <c r="AH547" s="60"/>
      <c r="AI547" s="60"/>
      <c r="AJ547" s="60"/>
      <c r="AK547" s="60"/>
      <c r="AL547" s="60"/>
      <c r="AM547" s="60"/>
      <c r="AN547" s="60"/>
      <c r="AO547" s="60"/>
      <c r="AP547" s="60"/>
      <c r="AQ547" s="60"/>
      <c r="AR547" s="60"/>
      <c r="AS547" s="73"/>
      <c r="AT547" s="60"/>
      <c r="AU547" s="60"/>
      <c r="AV547" s="60"/>
      <c r="AW547" s="60"/>
      <c r="AX547" s="60"/>
      <c r="AY547" s="60"/>
      <c r="AZ547" s="60"/>
      <c r="BA547" s="60"/>
      <c r="BB547" s="60"/>
      <c r="BC547" s="60"/>
      <c r="BD547" s="60"/>
    </row>
    <row r="548" spans="8:56" s="35" customFormat="1" x14ac:dyDescent="0.25">
      <c r="H548" s="36"/>
      <c r="I548" s="36"/>
      <c r="J548" s="36"/>
      <c r="K548" s="36"/>
      <c r="L548" s="36"/>
      <c r="M548" s="36"/>
      <c r="N548" s="36"/>
      <c r="O548" s="36"/>
      <c r="P548" s="36"/>
      <c r="Q548" s="36"/>
      <c r="AA548" s="60"/>
      <c r="AB548" s="60"/>
      <c r="AC548" s="60"/>
      <c r="AD548" s="60"/>
      <c r="AE548" s="60"/>
      <c r="AF548" s="60"/>
      <c r="AG548" s="60"/>
      <c r="AH548" s="60"/>
      <c r="AI548" s="60"/>
      <c r="AJ548" s="60"/>
      <c r="AK548" s="60"/>
      <c r="AL548" s="60"/>
      <c r="AM548" s="60"/>
      <c r="AN548" s="60"/>
      <c r="AO548" s="60"/>
      <c r="AP548" s="60"/>
      <c r="AQ548" s="60"/>
      <c r="AR548" s="60"/>
      <c r="AS548" s="73"/>
      <c r="AT548" s="60"/>
      <c r="AU548" s="60"/>
      <c r="AV548" s="60"/>
      <c r="AW548" s="60"/>
      <c r="AX548" s="60"/>
      <c r="AY548" s="60"/>
      <c r="AZ548" s="60"/>
      <c r="BA548" s="60"/>
      <c r="BB548" s="60"/>
      <c r="BC548" s="60"/>
      <c r="BD548" s="60"/>
    </row>
    <row r="549" spans="8:56" s="35" customFormat="1" x14ac:dyDescent="0.25">
      <c r="H549" s="36"/>
      <c r="I549" s="36"/>
      <c r="J549" s="36"/>
      <c r="K549" s="36"/>
      <c r="L549" s="36"/>
      <c r="M549" s="36"/>
      <c r="N549" s="36"/>
      <c r="O549" s="36"/>
      <c r="P549" s="36"/>
      <c r="Q549" s="36"/>
      <c r="AA549" s="60"/>
      <c r="AB549" s="60"/>
      <c r="AC549" s="60"/>
      <c r="AD549" s="60"/>
      <c r="AE549" s="60"/>
      <c r="AF549" s="60"/>
      <c r="AG549" s="60"/>
      <c r="AH549" s="60"/>
      <c r="AI549" s="60"/>
      <c r="AJ549" s="60"/>
      <c r="AK549" s="60"/>
      <c r="AL549" s="60"/>
      <c r="AM549" s="60"/>
      <c r="AN549" s="60"/>
      <c r="AO549" s="60"/>
      <c r="AP549" s="60"/>
      <c r="AQ549" s="60"/>
      <c r="AR549" s="60"/>
      <c r="AS549" s="73"/>
      <c r="AT549" s="60"/>
      <c r="AU549" s="60"/>
      <c r="AV549" s="60"/>
      <c r="AW549" s="60"/>
      <c r="AX549" s="60"/>
      <c r="AY549" s="60"/>
      <c r="AZ549" s="60"/>
      <c r="BA549" s="60"/>
      <c r="BB549" s="60"/>
      <c r="BC549" s="60"/>
      <c r="BD549" s="60"/>
    </row>
    <row r="550" spans="8:56" s="35" customFormat="1" x14ac:dyDescent="0.25">
      <c r="H550" s="36"/>
      <c r="I550" s="36"/>
      <c r="J550" s="36"/>
      <c r="K550" s="36"/>
      <c r="L550" s="36"/>
      <c r="M550" s="36"/>
      <c r="N550" s="36"/>
      <c r="O550" s="36"/>
      <c r="P550" s="36"/>
      <c r="Q550" s="36"/>
      <c r="AA550" s="60"/>
      <c r="AB550" s="60"/>
      <c r="AC550" s="60"/>
      <c r="AD550" s="60"/>
      <c r="AE550" s="60"/>
      <c r="AF550" s="60"/>
      <c r="AG550" s="60"/>
      <c r="AH550" s="60"/>
      <c r="AI550" s="60"/>
      <c r="AJ550" s="60"/>
      <c r="AK550" s="60"/>
      <c r="AL550" s="60"/>
      <c r="AM550" s="60"/>
      <c r="AN550" s="60"/>
      <c r="AO550" s="60"/>
      <c r="AP550" s="60"/>
      <c r="AQ550" s="60"/>
      <c r="AR550" s="60"/>
      <c r="AS550" s="73"/>
      <c r="AT550" s="60"/>
      <c r="AU550" s="60"/>
      <c r="AV550" s="60"/>
      <c r="AW550" s="60"/>
      <c r="AX550" s="60"/>
      <c r="AY550" s="60"/>
      <c r="AZ550" s="60"/>
      <c r="BA550" s="60"/>
      <c r="BB550" s="60"/>
      <c r="BC550" s="60"/>
      <c r="BD550" s="60"/>
    </row>
    <row r="551" spans="8:56" s="35" customFormat="1" x14ac:dyDescent="0.25">
      <c r="H551" s="36"/>
      <c r="I551" s="36"/>
      <c r="J551" s="36"/>
      <c r="K551" s="36"/>
      <c r="L551" s="36"/>
      <c r="M551" s="36"/>
      <c r="N551" s="36"/>
      <c r="O551" s="36"/>
      <c r="P551" s="36"/>
      <c r="Q551" s="36"/>
      <c r="AA551" s="60"/>
      <c r="AB551" s="60"/>
      <c r="AC551" s="60"/>
      <c r="AD551" s="60"/>
      <c r="AE551" s="60"/>
      <c r="AF551" s="60"/>
      <c r="AG551" s="60"/>
      <c r="AH551" s="60"/>
      <c r="AI551" s="60"/>
      <c r="AJ551" s="60"/>
      <c r="AK551" s="60"/>
      <c r="AL551" s="60"/>
      <c r="AM551" s="60"/>
      <c r="AN551" s="60"/>
      <c r="AO551" s="60"/>
      <c r="AP551" s="60"/>
      <c r="AQ551" s="60"/>
      <c r="AR551" s="60"/>
      <c r="AS551" s="73"/>
      <c r="AT551" s="60"/>
      <c r="AU551" s="60"/>
      <c r="AV551" s="60"/>
      <c r="AW551" s="60"/>
      <c r="AX551" s="60"/>
      <c r="AY551" s="60"/>
      <c r="AZ551" s="60"/>
      <c r="BA551" s="60"/>
      <c r="BB551" s="60"/>
      <c r="BC551" s="60"/>
      <c r="BD551" s="60"/>
    </row>
    <row r="552" spans="8:56" s="35" customFormat="1" x14ac:dyDescent="0.25">
      <c r="H552" s="36"/>
      <c r="I552" s="36"/>
      <c r="J552" s="36"/>
      <c r="K552" s="36"/>
      <c r="L552" s="36"/>
      <c r="M552" s="36"/>
      <c r="N552" s="36"/>
      <c r="O552" s="36"/>
      <c r="P552" s="36"/>
      <c r="Q552" s="36"/>
      <c r="AA552" s="60"/>
      <c r="AB552" s="60"/>
      <c r="AC552" s="60"/>
      <c r="AD552" s="60"/>
      <c r="AE552" s="60"/>
      <c r="AF552" s="60"/>
      <c r="AG552" s="60"/>
      <c r="AH552" s="60"/>
      <c r="AI552" s="60"/>
      <c r="AJ552" s="60"/>
      <c r="AK552" s="60"/>
      <c r="AL552" s="60"/>
      <c r="AM552" s="60"/>
      <c r="AN552" s="60"/>
      <c r="AO552" s="60"/>
      <c r="AP552" s="60"/>
      <c r="AQ552" s="60"/>
      <c r="AR552" s="60"/>
      <c r="AS552" s="73"/>
      <c r="AT552" s="60"/>
      <c r="AU552" s="60"/>
      <c r="AV552" s="60"/>
      <c r="AW552" s="60"/>
      <c r="AX552" s="60"/>
      <c r="AY552" s="60"/>
      <c r="AZ552" s="60"/>
      <c r="BA552" s="60"/>
      <c r="BB552" s="60"/>
      <c r="BC552" s="60"/>
      <c r="BD552" s="60"/>
    </row>
    <row r="553" spans="8:56" s="35" customFormat="1" x14ac:dyDescent="0.25">
      <c r="H553" s="36"/>
      <c r="I553" s="36"/>
      <c r="J553" s="36"/>
      <c r="K553" s="36"/>
      <c r="L553" s="36"/>
      <c r="M553" s="36"/>
      <c r="N553" s="36"/>
      <c r="O553" s="36"/>
      <c r="P553" s="36"/>
      <c r="Q553" s="36"/>
      <c r="AA553" s="60"/>
      <c r="AB553" s="60"/>
      <c r="AC553" s="60"/>
      <c r="AD553" s="60"/>
      <c r="AE553" s="60"/>
      <c r="AF553" s="60"/>
      <c r="AG553" s="60"/>
      <c r="AH553" s="60"/>
      <c r="AI553" s="60"/>
      <c r="AJ553" s="60"/>
      <c r="AK553" s="60"/>
      <c r="AL553" s="60"/>
      <c r="AM553" s="60"/>
      <c r="AN553" s="60"/>
      <c r="AO553" s="60"/>
      <c r="AP553" s="60"/>
      <c r="AQ553" s="60"/>
      <c r="AR553" s="60"/>
      <c r="AS553" s="73"/>
      <c r="AT553" s="60"/>
      <c r="AU553" s="60"/>
      <c r="AV553" s="60"/>
      <c r="AW553" s="60"/>
      <c r="AX553" s="60"/>
      <c r="AY553" s="60"/>
      <c r="AZ553" s="60"/>
      <c r="BA553" s="60"/>
      <c r="BB553" s="60"/>
      <c r="BC553" s="60"/>
      <c r="BD553" s="60"/>
    </row>
    <row r="554" spans="8:56" s="35" customFormat="1" x14ac:dyDescent="0.25">
      <c r="H554" s="36"/>
      <c r="I554" s="36"/>
      <c r="J554" s="36"/>
      <c r="K554" s="36"/>
      <c r="L554" s="36"/>
      <c r="M554" s="36"/>
      <c r="N554" s="36"/>
      <c r="O554" s="36"/>
      <c r="P554" s="36"/>
      <c r="Q554" s="36"/>
      <c r="AA554" s="60"/>
      <c r="AB554" s="60"/>
      <c r="AC554" s="60"/>
      <c r="AD554" s="60"/>
      <c r="AE554" s="60"/>
      <c r="AF554" s="60"/>
      <c r="AG554" s="60"/>
      <c r="AH554" s="60"/>
      <c r="AI554" s="60"/>
      <c r="AJ554" s="60"/>
      <c r="AK554" s="60"/>
      <c r="AL554" s="60"/>
      <c r="AM554" s="60"/>
      <c r="AN554" s="60"/>
      <c r="AO554" s="60"/>
      <c r="AP554" s="60"/>
      <c r="AQ554" s="60"/>
      <c r="AR554" s="60"/>
      <c r="AS554" s="73"/>
      <c r="AT554" s="60"/>
      <c r="AU554" s="60"/>
      <c r="AV554" s="60"/>
      <c r="AW554" s="60"/>
      <c r="AX554" s="60"/>
      <c r="AY554" s="60"/>
      <c r="AZ554" s="60"/>
      <c r="BA554" s="60"/>
      <c r="BB554" s="60"/>
      <c r="BC554" s="60"/>
      <c r="BD554" s="60"/>
    </row>
    <row r="555" spans="8:56" s="35" customFormat="1" x14ac:dyDescent="0.25">
      <c r="H555" s="36"/>
      <c r="I555" s="36"/>
      <c r="J555" s="36"/>
      <c r="K555" s="36"/>
      <c r="L555" s="36"/>
      <c r="M555" s="36"/>
      <c r="N555" s="36"/>
      <c r="O555" s="36"/>
      <c r="P555" s="36"/>
      <c r="Q555" s="36"/>
      <c r="AA555" s="60"/>
      <c r="AB555" s="60"/>
      <c r="AC555" s="60"/>
      <c r="AD555" s="60"/>
      <c r="AE555" s="60"/>
      <c r="AF555" s="60"/>
      <c r="AG555" s="60"/>
      <c r="AH555" s="60"/>
      <c r="AI555" s="60"/>
      <c r="AJ555" s="60"/>
      <c r="AK555" s="60"/>
      <c r="AL555" s="60"/>
      <c r="AM555" s="60"/>
      <c r="AN555" s="60"/>
      <c r="AO555" s="60"/>
      <c r="AP555" s="60"/>
      <c r="AQ555" s="60"/>
      <c r="AR555" s="60"/>
      <c r="AS555" s="73"/>
      <c r="AT555" s="60"/>
      <c r="AU555" s="60"/>
      <c r="AV555" s="60"/>
      <c r="AW555" s="60"/>
      <c r="AX555" s="60"/>
      <c r="AY555" s="60"/>
      <c r="AZ555" s="60"/>
      <c r="BA555" s="60"/>
      <c r="BB555" s="60"/>
      <c r="BC555" s="60"/>
      <c r="BD555" s="60"/>
    </row>
    <row r="556" spans="8:56" s="35" customFormat="1" x14ac:dyDescent="0.25">
      <c r="H556" s="36"/>
      <c r="I556" s="36"/>
      <c r="J556" s="36"/>
      <c r="K556" s="36"/>
      <c r="L556" s="36"/>
      <c r="M556" s="36"/>
      <c r="N556" s="36"/>
      <c r="O556" s="36"/>
      <c r="P556" s="36"/>
      <c r="Q556" s="36"/>
      <c r="AA556" s="60"/>
      <c r="AB556" s="60"/>
      <c r="AC556" s="60"/>
      <c r="AD556" s="60"/>
      <c r="AE556" s="60"/>
      <c r="AF556" s="60"/>
      <c r="AG556" s="60"/>
      <c r="AH556" s="60"/>
      <c r="AI556" s="60"/>
      <c r="AJ556" s="60"/>
      <c r="AK556" s="60"/>
      <c r="AL556" s="60"/>
      <c r="AM556" s="60"/>
      <c r="AN556" s="60"/>
      <c r="AO556" s="60"/>
      <c r="AP556" s="60"/>
      <c r="AQ556" s="60"/>
      <c r="AR556" s="60"/>
      <c r="AS556" s="73"/>
      <c r="AT556" s="60"/>
      <c r="AU556" s="60"/>
      <c r="AV556" s="60"/>
      <c r="AW556" s="60"/>
      <c r="AX556" s="60"/>
      <c r="AY556" s="60"/>
      <c r="AZ556" s="60"/>
      <c r="BA556" s="60"/>
      <c r="BB556" s="60"/>
      <c r="BC556" s="60"/>
      <c r="BD556" s="60"/>
    </row>
    <row r="557" spans="8:56" s="35" customFormat="1" x14ac:dyDescent="0.25">
      <c r="H557" s="36"/>
      <c r="I557" s="36"/>
      <c r="J557" s="36"/>
      <c r="K557" s="36"/>
      <c r="L557" s="36"/>
      <c r="M557" s="36"/>
      <c r="N557" s="36"/>
      <c r="O557" s="36"/>
      <c r="P557" s="36"/>
      <c r="Q557" s="36"/>
      <c r="AA557" s="60"/>
      <c r="AB557" s="60"/>
      <c r="AC557" s="60"/>
      <c r="AD557" s="60"/>
      <c r="AE557" s="60"/>
      <c r="AF557" s="60"/>
      <c r="AG557" s="60"/>
      <c r="AH557" s="60"/>
      <c r="AI557" s="60"/>
      <c r="AJ557" s="60"/>
      <c r="AK557" s="60"/>
      <c r="AL557" s="60"/>
      <c r="AM557" s="60"/>
      <c r="AN557" s="60"/>
      <c r="AO557" s="60"/>
      <c r="AP557" s="60"/>
      <c r="AQ557" s="60"/>
      <c r="AR557" s="60"/>
      <c r="AS557" s="73"/>
      <c r="AT557" s="60"/>
      <c r="AU557" s="60"/>
      <c r="AV557" s="60"/>
      <c r="AW557" s="60"/>
      <c r="AX557" s="60"/>
      <c r="AY557" s="60"/>
      <c r="AZ557" s="60"/>
      <c r="BA557" s="60"/>
      <c r="BB557" s="60"/>
      <c r="BC557" s="60"/>
      <c r="BD557" s="60"/>
    </row>
    <row r="558" spans="8:56" s="35" customFormat="1" x14ac:dyDescent="0.25">
      <c r="H558" s="36"/>
      <c r="I558" s="36"/>
      <c r="J558" s="36"/>
      <c r="K558" s="36"/>
      <c r="L558" s="36"/>
      <c r="M558" s="36"/>
      <c r="N558" s="36"/>
      <c r="O558" s="36"/>
      <c r="P558" s="36"/>
      <c r="Q558" s="36"/>
      <c r="AA558" s="60"/>
      <c r="AB558" s="60"/>
      <c r="AC558" s="60"/>
      <c r="AD558" s="60"/>
      <c r="AE558" s="60"/>
      <c r="AF558" s="60"/>
      <c r="AG558" s="60"/>
      <c r="AH558" s="60"/>
      <c r="AI558" s="60"/>
      <c r="AJ558" s="60"/>
      <c r="AK558" s="60"/>
      <c r="AL558" s="60"/>
      <c r="AM558" s="60"/>
      <c r="AN558" s="60"/>
      <c r="AO558" s="60"/>
      <c r="AP558" s="60"/>
      <c r="AQ558" s="60"/>
      <c r="AR558" s="60"/>
      <c r="AS558" s="73"/>
      <c r="AT558" s="60"/>
      <c r="AU558" s="60"/>
      <c r="AV558" s="60"/>
      <c r="AW558" s="60"/>
      <c r="AX558" s="60"/>
      <c r="AY558" s="60"/>
      <c r="AZ558" s="60"/>
      <c r="BA558" s="60"/>
      <c r="BB558" s="60"/>
      <c r="BC558" s="60"/>
      <c r="BD558" s="60"/>
    </row>
    <row r="559" spans="8:56" s="35" customFormat="1" x14ac:dyDescent="0.25">
      <c r="H559" s="36"/>
      <c r="I559" s="36"/>
      <c r="J559" s="36"/>
      <c r="K559" s="36"/>
      <c r="L559" s="36"/>
      <c r="M559" s="36"/>
      <c r="N559" s="36"/>
      <c r="O559" s="36"/>
      <c r="P559" s="36"/>
      <c r="Q559" s="36"/>
      <c r="AA559" s="60"/>
      <c r="AB559" s="60"/>
      <c r="AC559" s="60"/>
      <c r="AD559" s="60"/>
      <c r="AE559" s="60"/>
      <c r="AF559" s="60"/>
      <c r="AG559" s="60"/>
      <c r="AH559" s="60"/>
      <c r="AI559" s="60"/>
      <c r="AJ559" s="60"/>
      <c r="AK559" s="60"/>
      <c r="AL559" s="60"/>
      <c r="AM559" s="60"/>
      <c r="AN559" s="60"/>
      <c r="AO559" s="60"/>
      <c r="AP559" s="60"/>
      <c r="AQ559" s="60"/>
      <c r="AR559" s="60"/>
      <c r="AS559" s="73"/>
      <c r="AT559" s="60"/>
      <c r="AU559" s="60"/>
      <c r="AV559" s="60"/>
      <c r="AW559" s="60"/>
      <c r="AX559" s="60"/>
      <c r="AY559" s="60"/>
      <c r="AZ559" s="60"/>
      <c r="BA559" s="60"/>
      <c r="BB559" s="60"/>
      <c r="BC559" s="60"/>
      <c r="BD559" s="60"/>
    </row>
    <row r="560" spans="8:56" s="35" customFormat="1" x14ac:dyDescent="0.25">
      <c r="H560" s="36"/>
      <c r="I560" s="36"/>
      <c r="J560" s="36"/>
      <c r="K560" s="36"/>
      <c r="L560" s="36"/>
      <c r="M560" s="36"/>
      <c r="N560" s="36"/>
      <c r="O560" s="36"/>
      <c r="P560" s="36"/>
      <c r="Q560" s="36"/>
      <c r="AA560" s="60"/>
      <c r="AB560" s="60"/>
      <c r="AC560" s="60"/>
      <c r="AD560" s="60"/>
      <c r="AE560" s="60"/>
      <c r="AF560" s="60"/>
      <c r="AG560" s="60"/>
      <c r="AH560" s="60"/>
      <c r="AI560" s="60"/>
      <c r="AJ560" s="60"/>
      <c r="AK560" s="60"/>
      <c r="AL560" s="60"/>
      <c r="AM560" s="60"/>
      <c r="AN560" s="60"/>
      <c r="AO560" s="60"/>
      <c r="AP560" s="60"/>
      <c r="AQ560" s="60"/>
      <c r="AR560" s="60"/>
      <c r="AS560" s="73"/>
      <c r="AT560" s="60"/>
      <c r="AU560" s="60"/>
      <c r="AV560" s="60"/>
      <c r="AW560" s="60"/>
      <c r="AX560" s="60"/>
      <c r="AY560" s="60"/>
      <c r="AZ560" s="60"/>
      <c r="BA560" s="60"/>
      <c r="BB560" s="60"/>
      <c r="BC560" s="60"/>
      <c r="BD560" s="60"/>
    </row>
    <row r="561" spans="8:56" s="35" customFormat="1" x14ac:dyDescent="0.25">
      <c r="H561" s="36"/>
      <c r="I561" s="36"/>
      <c r="J561" s="36"/>
      <c r="K561" s="36"/>
      <c r="L561" s="36"/>
      <c r="M561" s="36"/>
      <c r="N561" s="36"/>
      <c r="O561" s="36"/>
      <c r="P561" s="36"/>
      <c r="Q561" s="36"/>
      <c r="AA561" s="60"/>
      <c r="AB561" s="60"/>
      <c r="AC561" s="60"/>
      <c r="AD561" s="60"/>
      <c r="AE561" s="60"/>
      <c r="AF561" s="60"/>
      <c r="AG561" s="60"/>
      <c r="AH561" s="60"/>
      <c r="AI561" s="60"/>
      <c r="AJ561" s="60"/>
      <c r="AK561" s="60"/>
      <c r="AL561" s="60"/>
      <c r="AM561" s="60"/>
      <c r="AN561" s="60"/>
      <c r="AO561" s="60"/>
      <c r="AP561" s="60"/>
      <c r="AQ561" s="60"/>
      <c r="AR561" s="60"/>
      <c r="AS561" s="73"/>
      <c r="AT561" s="60"/>
      <c r="AU561" s="60"/>
      <c r="AV561" s="60"/>
      <c r="AW561" s="60"/>
      <c r="AX561" s="60"/>
      <c r="AY561" s="60"/>
      <c r="AZ561" s="60"/>
      <c r="BA561" s="60"/>
      <c r="BB561" s="60"/>
      <c r="BC561" s="60"/>
      <c r="BD561" s="60"/>
    </row>
    <row r="562" spans="8:56" s="35" customFormat="1" x14ac:dyDescent="0.25">
      <c r="H562" s="36"/>
      <c r="I562" s="36"/>
      <c r="J562" s="36"/>
      <c r="K562" s="36"/>
      <c r="L562" s="36"/>
      <c r="M562" s="36"/>
      <c r="N562" s="36"/>
      <c r="O562" s="36"/>
      <c r="P562" s="36"/>
      <c r="Q562" s="36"/>
      <c r="AA562" s="60"/>
      <c r="AB562" s="60"/>
      <c r="AC562" s="60"/>
      <c r="AD562" s="60"/>
      <c r="AE562" s="60"/>
      <c r="AF562" s="60"/>
      <c r="AG562" s="60"/>
      <c r="AH562" s="60"/>
      <c r="AI562" s="60"/>
      <c r="AJ562" s="60"/>
      <c r="AK562" s="60"/>
      <c r="AL562" s="60"/>
      <c r="AM562" s="60"/>
      <c r="AN562" s="60"/>
      <c r="AO562" s="60"/>
      <c r="AP562" s="60"/>
      <c r="AQ562" s="60"/>
      <c r="AR562" s="60"/>
      <c r="AS562" s="73"/>
      <c r="AT562" s="60"/>
      <c r="AU562" s="60"/>
      <c r="AV562" s="60"/>
      <c r="AW562" s="60"/>
      <c r="AX562" s="60"/>
      <c r="AY562" s="60"/>
      <c r="AZ562" s="60"/>
      <c r="BA562" s="60"/>
      <c r="BB562" s="60"/>
      <c r="BC562" s="60"/>
      <c r="BD562" s="60"/>
    </row>
    <row r="563" spans="8:56" s="35" customFormat="1" x14ac:dyDescent="0.25">
      <c r="H563" s="36"/>
      <c r="I563" s="36"/>
      <c r="J563" s="36"/>
      <c r="K563" s="36"/>
      <c r="L563" s="36"/>
      <c r="M563" s="36"/>
      <c r="N563" s="36"/>
      <c r="O563" s="36"/>
      <c r="P563" s="36"/>
      <c r="Q563" s="36"/>
      <c r="AA563" s="60"/>
      <c r="AB563" s="60"/>
      <c r="AC563" s="60"/>
      <c r="AD563" s="60"/>
      <c r="AE563" s="60"/>
      <c r="AF563" s="60"/>
      <c r="AG563" s="60"/>
      <c r="AH563" s="60"/>
      <c r="AI563" s="60"/>
      <c r="AJ563" s="60"/>
      <c r="AK563" s="60"/>
      <c r="AL563" s="60"/>
      <c r="AM563" s="60"/>
      <c r="AN563" s="60"/>
      <c r="AO563" s="60"/>
      <c r="AP563" s="60"/>
      <c r="AQ563" s="60"/>
      <c r="AR563" s="60"/>
      <c r="AS563" s="73"/>
      <c r="AT563" s="60"/>
      <c r="AU563" s="60"/>
      <c r="AV563" s="60"/>
      <c r="AW563" s="60"/>
      <c r="AX563" s="60"/>
      <c r="AY563" s="60"/>
      <c r="AZ563" s="60"/>
      <c r="BA563" s="60"/>
      <c r="BB563" s="60"/>
      <c r="BC563" s="60"/>
      <c r="BD563" s="60"/>
    </row>
    <row r="564" spans="8:56" s="35" customFormat="1" x14ac:dyDescent="0.25">
      <c r="H564" s="36"/>
      <c r="I564" s="36"/>
      <c r="J564" s="36"/>
      <c r="K564" s="36"/>
      <c r="L564" s="36"/>
      <c r="M564" s="36"/>
      <c r="N564" s="36"/>
      <c r="O564" s="36"/>
      <c r="P564" s="36"/>
      <c r="Q564" s="36"/>
      <c r="AA564" s="60"/>
      <c r="AB564" s="60"/>
      <c r="AC564" s="60"/>
      <c r="AD564" s="60"/>
      <c r="AE564" s="60"/>
      <c r="AF564" s="60"/>
      <c r="AG564" s="60"/>
      <c r="AH564" s="60"/>
      <c r="AI564" s="60"/>
      <c r="AJ564" s="60"/>
      <c r="AK564" s="60"/>
      <c r="AL564" s="60"/>
      <c r="AM564" s="60"/>
      <c r="AN564" s="60"/>
      <c r="AO564" s="60"/>
      <c r="AP564" s="60"/>
      <c r="AQ564" s="60"/>
      <c r="AR564" s="60"/>
      <c r="AS564" s="73"/>
      <c r="AT564" s="60"/>
      <c r="AU564" s="60"/>
      <c r="AV564" s="60"/>
      <c r="AW564" s="60"/>
      <c r="AX564" s="60"/>
      <c r="AY564" s="60"/>
      <c r="AZ564" s="60"/>
      <c r="BA564" s="60"/>
      <c r="BB564" s="60"/>
      <c r="BC564" s="60"/>
      <c r="BD564" s="60"/>
    </row>
    <row r="565" spans="8:56" s="35" customFormat="1" x14ac:dyDescent="0.25">
      <c r="H565" s="36"/>
      <c r="I565" s="36"/>
      <c r="J565" s="36"/>
      <c r="K565" s="36"/>
      <c r="L565" s="36"/>
      <c r="M565" s="36"/>
      <c r="N565" s="36"/>
      <c r="O565" s="36"/>
      <c r="P565" s="36"/>
      <c r="Q565" s="36"/>
      <c r="AA565" s="60"/>
      <c r="AB565" s="60"/>
      <c r="AC565" s="60"/>
      <c r="AD565" s="60"/>
      <c r="AE565" s="60"/>
      <c r="AF565" s="60"/>
      <c r="AG565" s="60"/>
      <c r="AH565" s="60"/>
      <c r="AI565" s="60"/>
      <c r="AJ565" s="60"/>
      <c r="AK565" s="60"/>
      <c r="AL565" s="60"/>
      <c r="AM565" s="60"/>
      <c r="AN565" s="60"/>
      <c r="AO565" s="60"/>
      <c r="AP565" s="60"/>
      <c r="AQ565" s="60"/>
      <c r="AR565" s="60"/>
      <c r="AS565" s="73"/>
      <c r="AT565" s="60"/>
      <c r="AU565" s="60"/>
      <c r="AV565" s="60"/>
      <c r="AW565" s="60"/>
      <c r="AX565" s="60"/>
      <c r="AY565" s="60"/>
      <c r="AZ565" s="60"/>
      <c r="BA565" s="60"/>
      <c r="BB565" s="60"/>
      <c r="BC565" s="60"/>
      <c r="BD565" s="60"/>
    </row>
    <row r="566" spans="8:56" s="35" customFormat="1" x14ac:dyDescent="0.25">
      <c r="H566" s="36"/>
      <c r="I566" s="36"/>
      <c r="J566" s="36"/>
      <c r="K566" s="36"/>
      <c r="L566" s="36"/>
      <c r="M566" s="36"/>
      <c r="N566" s="36"/>
      <c r="O566" s="36"/>
      <c r="P566" s="36"/>
      <c r="Q566" s="36"/>
      <c r="AA566" s="60"/>
      <c r="AB566" s="60"/>
      <c r="AC566" s="60"/>
      <c r="AD566" s="60"/>
      <c r="AE566" s="60"/>
      <c r="AF566" s="60"/>
      <c r="AG566" s="60"/>
      <c r="AH566" s="60"/>
      <c r="AI566" s="60"/>
      <c r="AJ566" s="60"/>
      <c r="AK566" s="60"/>
      <c r="AL566" s="60"/>
      <c r="AM566" s="60"/>
      <c r="AN566" s="60"/>
      <c r="AO566" s="60"/>
      <c r="AP566" s="60"/>
      <c r="AQ566" s="60"/>
      <c r="AR566" s="60"/>
      <c r="AS566" s="73"/>
      <c r="AT566" s="60"/>
      <c r="AU566" s="60"/>
      <c r="AV566" s="60"/>
      <c r="AW566" s="60"/>
      <c r="AX566" s="60"/>
      <c r="AY566" s="60"/>
      <c r="AZ566" s="60"/>
      <c r="BA566" s="60"/>
      <c r="BB566" s="60"/>
      <c r="BC566" s="60"/>
      <c r="BD566" s="60"/>
    </row>
    <row r="567" spans="8:56" s="35" customFormat="1" x14ac:dyDescent="0.25">
      <c r="H567" s="36"/>
      <c r="I567" s="36"/>
      <c r="J567" s="36"/>
      <c r="K567" s="36"/>
      <c r="L567" s="36"/>
      <c r="M567" s="36"/>
      <c r="N567" s="36"/>
      <c r="O567" s="36"/>
      <c r="P567" s="36"/>
      <c r="Q567" s="36"/>
      <c r="AA567" s="60"/>
      <c r="AB567" s="60"/>
      <c r="AC567" s="60"/>
      <c r="AD567" s="60"/>
      <c r="AE567" s="60"/>
      <c r="AF567" s="60"/>
      <c r="AG567" s="60"/>
      <c r="AH567" s="60"/>
      <c r="AI567" s="60"/>
      <c r="AJ567" s="60"/>
      <c r="AK567" s="60"/>
      <c r="AL567" s="60"/>
      <c r="AM567" s="60"/>
      <c r="AN567" s="60"/>
      <c r="AO567" s="60"/>
      <c r="AP567" s="60"/>
      <c r="AQ567" s="60"/>
      <c r="AR567" s="60"/>
      <c r="AS567" s="73"/>
      <c r="AT567" s="60"/>
      <c r="AU567" s="60"/>
      <c r="AV567" s="60"/>
      <c r="AW567" s="60"/>
      <c r="AX567" s="60"/>
      <c r="AY567" s="60"/>
      <c r="AZ567" s="60"/>
      <c r="BA567" s="60"/>
      <c r="BB567" s="60"/>
      <c r="BC567" s="60"/>
      <c r="BD567" s="60"/>
    </row>
    <row r="568" spans="8:56" s="35" customFormat="1" x14ac:dyDescent="0.25">
      <c r="H568" s="36"/>
      <c r="I568" s="36"/>
      <c r="J568" s="36"/>
      <c r="K568" s="36"/>
      <c r="L568" s="36"/>
      <c r="M568" s="36"/>
      <c r="N568" s="36"/>
      <c r="O568" s="36"/>
      <c r="P568" s="36"/>
      <c r="Q568" s="36"/>
      <c r="AA568" s="60"/>
      <c r="AB568" s="60"/>
      <c r="AC568" s="60"/>
      <c r="AD568" s="60"/>
      <c r="AE568" s="60"/>
      <c r="AF568" s="60"/>
      <c r="AG568" s="60"/>
      <c r="AH568" s="60"/>
      <c r="AI568" s="60"/>
      <c r="AJ568" s="60"/>
      <c r="AK568" s="60"/>
      <c r="AL568" s="60"/>
      <c r="AM568" s="60"/>
      <c r="AN568" s="60"/>
      <c r="AO568" s="60"/>
      <c r="AP568" s="60"/>
      <c r="AQ568" s="60"/>
      <c r="AR568" s="60"/>
      <c r="AS568" s="73"/>
      <c r="AT568" s="60"/>
      <c r="AU568" s="60"/>
      <c r="AV568" s="60"/>
      <c r="AW568" s="60"/>
      <c r="AX568" s="60"/>
      <c r="AY568" s="60"/>
      <c r="AZ568" s="60"/>
      <c r="BA568" s="60"/>
      <c r="BB568" s="60"/>
      <c r="BC568" s="60"/>
      <c r="BD568" s="60"/>
    </row>
    <row r="569" spans="8:56" s="35" customFormat="1" x14ac:dyDescent="0.25">
      <c r="H569" s="36"/>
      <c r="I569" s="36"/>
      <c r="J569" s="36"/>
      <c r="K569" s="36"/>
      <c r="L569" s="36"/>
      <c r="M569" s="36"/>
      <c r="N569" s="36"/>
      <c r="O569" s="36"/>
      <c r="P569" s="36"/>
      <c r="Q569" s="36"/>
      <c r="AA569" s="60"/>
      <c r="AB569" s="60"/>
      <c r="AC569" s="60"/>
      <c r="AD569" s="60"/>
      <c r="AE569" s="60"/>
      <c r="AF569" s="60"/>
      <c r="AG569" s="60"/>
      <c r="AH569" s="60"/>
      <c r="AI569" s="60"/>
      <c r="AJ569" s="60"/>
      <c r="AK569" s="60"/>
      <c r="AL569" s="60"/>
      <c r="AM569" s="60"/>
      <c r="AN569" s="60"/>
      <c r="AO569" s="60"/>
      <c r="AP569" s="60"/>
      <c r="AQ569" s="60"/>
      <c r="AR569" s="60"/>
      <c r="AS569" s="73"/>
      <c r="AT569" s="60"/>
      <c r="AU569" s="60"/>
      <c r="AV569" s="60"/>
      <c r="AW569" s="60"/>
      <c r="AX569" s="60"/>
      <c r="AY569" s="60"/>
      <c r="AZ569" s="60"/>
      <c r="BA569" s="60"/>
      <c r="BB569" s="60"/>
      <c r="BC569" s="60"/>
      <c r="BD569" s="60"/>
    </row>
    <row r="570" spans="8:56" s="35" customFormat="1" x14ac:dyDescent="0.25">
      <c r="H570" s="36"/>
      <c r="I570" s="36"/>
      <c r="J570" s="36"/>
      <c r="K570" s="36"/>
      <c r="L570" s="36"/>
      <c r="M570" s="36"/>
      <c r="N570" s="36"/>
      <c r="O570" s="36"/>
      <c r="P570" s="36"/>
      <c r="Q570" s="36"/>
      <c r="AA570" s="60"/>
      <c r="AB570" s="60"/>
      <c r="AC570" s="60"/>
      <c r="AD570" s="60"/>
      <c r="AE570" s="60"/>
      <c r="AF570" s="60"/>
      <c r="AG570" s="60"/>
      <c r="AH570" s="60"/>
      <c r="AI570" s="60"/>
      <c r="AJ570" s="60"/>
      <c r="AK570" s="60"/>
      <c r="AL570" s="60"/>
      <c r="AM570" s="60"/>
      <c r="AN570" s="60"/>
      <c r="AO570" s="60"/>
      <c r="AP570" s="60"/>
      <c r="AQ570" s="60"/>
      <c r="AR570" s="60"/>
      <c r="AS570" s="73"/>
      <c r="AT570" s="60"/>
      <c r="AU570" s="60"/>
      <c r="AV570" s="60"/>
      <c r="AW570" s="60"/>
      <c r="AX570" s="60"/>
      <c r="AY570" s="60"/>
      <c r="AZ570" s="60"/>
      <c r="BA570" s="60"/>
      <c r="BB570" s="60"/>
      <c r="BC570" s="60"/>
      <c r="BD570" s="60"/>
    </row>
    <row r="571" spans="8:56" s="35" customFormat="1" x14ac:dyDescent="0.25">
      <c r="H571" s="36"/>
      <c r="I571" s="36"/>
      <c r="J571" s="36"/>
      <c r="K571" s="36"/>
      <c r="L571" s="36"/>
      <c r="M571" s="36"/>
      <c r="N571" s="36"/>
      <c r="O571" s="36"/>
      <c r="P571" s="36"/>
      <c r="Q571" s="36"/>
      <c r="AA571" s="60"/>
      <c r="AB571" s="60"/>
      <c r="AC571" s="60"/>
      <c r="AD571" s="60"/>
      <c r="AE571" s="60"/>
      <c r="AF571" s="60"/>
      <c r="AG571" s="60"/>
      <c r="AH571" s="60"/>
      <c r="AI571" s="60"/>
      <c r="AJ571" s="60"/>
      <c r="AK571" s="60"/>
      <c r="AL571" s="60"/>
      <c r="AM571" s="60"/>
      <c r="AN571" s="60"/>
      <c r="AO571" s="60"/>
      <c r="AP571" s="60"/>
      <c r="AQ571" s="60"/>
      <c r="AR571" s="60"/>
      <c r="AS571" s="73"/>
      <c r="AT571" s="60"/>
      <c r="AU571" s="60"/>
      <c r="AV571" s="60"/>
      <c r="AW571" s="60"/>
      <c r="AX571" s="60"/>
      <c r="AY571" s="60"/>
      <c r="AZ571" s="60"/>
      <c r="BA571" s="60"/>
      <c r="BB571" s="60"/>
      <c r="BC571" s="60"/>
      <c r="BD571" s="60"/>
    </row>
    <row r="572" spans="8:56" s="35" customFormat="1" x14ac:dyDescent="0.25">
      <c r="H572" s="36"/>
      <c r="I572" s="36"/>
      <c r="J572" s="36"/>
      <c r="K572" s="36"/>
      <c r="L572" s="36"/>
      <c r="M572" s="36"/>
      <c r="N572" s="36"/>
      <c r="O572" s="36"/>
      <c r="P572" s="36"/>
      <c r="Q572" s="36"/>
      <c r="AA572" s="60"/>
      <c r="AB572" s="60"/>
      <c r="AC572" s="60"/>
      <c r="AD572" s="60"/>
      <c r="AE572" s="60"/>
      <c r="AF572" s="60"/>
      <c r="AG572" s="60"/>
      <c r="AH572" s="60"/>
      <c r="AI572" s="60"/>
      <c r="AJ572" s="60"/>
      <c r="AK572" s="60"/>
      <c r="AL572" s="60"/>
      <c r="AM572" s="60"/>
      <c r="AN572" s="60"/>
      <c r="AO572" s="60"/>
      <c r="AP572" s="60"/>
      <c r="AQ572" s="60"/>
      <c r="AR572" s="60"/>
      <c r="AS572" s="73"/>
      <c r="AT572" s="60"/>
      <c r="AU572" s="60"/>
      <c r="AV572" s="60"/>
      <c r="AW572" s="60"/>
      <c r="AX572" s="60"/>
      <c r="AY572" s="60"/>
      <c r="AZ572" s="60"/>
      <c r="BA572" s="60"/>
      <c r="BB572" s="60"/>
      <c r="BC572" s="60"/>
      <c r="BD572" s="60"/>
    </row>
    <row r="573" spans="8:56" s="35" customFormat="1" x14ac:dyDescent="0.25">
      <c r="H573" s="36"/>
      <c r="I573" s="36"/>
      <c r="J573" s="36"/>
      <c r="K573" s="36"/>
      <c r="L573" s="36"/>
      <c r="M573" s="36"/>
      <c r="N573" s="36"/>
      <c r="O573" s="36"/>
      <c r="P573" s="36"/>
      <c r="Q573" s="36"/>
      <c r="AA573" s="60"/>
      <c r="AB573" s="60"/>
      <c r="AC573" s="60"/>
      <c r="AD573" s="60"/>
      <c r="AE573" s="60"/>
      <c r="AF573" s="60"/>
      <c r="AG573" s="60"/>
      <c r="AH573" s="60"/>
      <c r="AI573" s="60"/>
      <c r="AJ573" s="60"/>
      <c r="AK573" s="60"/>
      <c r="AL573" s="60"/>
      <c r="AM573" s="60"/>
      <c r="AN573" s="60"/>
      <c r="AO573" s="60"/>
      <c r="AP573" s="60"/>
      <c r="AQ573" s="60"/>
      <c r="AR573" s="60"/>
      <c r="AS573" s="73"/>
      <c r="AT573" s="60"/>
      <c r="AU573" s="60"/>
      <c r="AV573" s="60"/>
      <c r="AW573" s="60"/>
      <c r="AX573" s="60"/>
      <c r="AY573" s="60"/>
      <c r="AZ573" s="60"/>
      <c r="BA573" s="60"/>
      <c r="BB573" s="60"/>
      <c r="BC573" s="60"/>
      <c r="BD573" s="60"/>
    </row>
    <row r="574" spans="8:56" s="35" customFormat="1" x14ac:dyDescent="0.25">
      <c r="H574" s="36"/>
      <c r="I574" s="36"/>
      <c r="J574" s="36"/>
      <c r="K574" s="36"/>
      <c r="L574" s="36"/>
      <c r="M574" s="36"/>
      <c r="N574" s="36"/>
      <c r="O574" s="36"/>
      <c r="P574" s="36"/>
      <c r="Q574" s="36"/>
      <c r="AA574" s="60"/>
      <c r="AB574" s="60"/>
      <c r="AC574" s="60"/>
      <c r="AD574" s="60"/>
      <c r="AE574" s="60"/>
      <c r="AF574" s="60"/>
      <c r="AG574" s="60"/>
      <c r="AH574" s="60"/>
      <c r="AI574" s="60"/>
      <c r="AJ574" s="60"/>
      <c r="AK574" s="60"/>
      <c r="AL574" s="60"/>
      <c r="AM574" s="60"/>
      <c r="AN574" s="60"/>
      <c r="AO574" s="60"/>
      <c r="AP574" s="60"/>
      <c r="AQ574" s="60"/>
      <c r="AR574" s="60"/>
      <c r="AS574" s="73"/>
      <c r="AT574" s="60"/>
      <c r="AU574" s="60"/>
      <c r="AV574" s="60"/>
      <c r="AW574" s="60"/>
      <c r="AX574" s="60"/>
      <c r="AY574" s="60"/>
      <c r="AZ574" s="60"/>
      <c r="BA574" s="60"/>
      <c r="BB574" s="60"/>
      <c r="BC574" s="60"/>
      <c r="BD574" s="60"/>
    </row>
    <row r="575" spans="8:56" s="35" customFormat="1" x14ac:dyDescent="0.25">
      <c r="H575" s="36"/>
      <c r="I575" s="36"/>
      <c r="J575" s="36"/>
      <c r="K575" s="36"/>
      <c r="L575" s="36"/>
      <c r="M575" s="36"/>
      <c r="N575" s="36"/>
      <c r="O575" s="36"/>
      <c r="P575" s="36"/>
      <c r="Q575" s="36"/>
      <c r="AA575" s="60"/>
      <c r="AB575" s="60"/>
      <c r="AC575" s="60"/>
      <c r="AD575" s="60"/>
      <c r="AE575" s="60"/>
      <c r="AF575" s="60"/>
      <c r="AG575" s="60"/>
      <c r="AH575" s="60"/>
      <c r="AI575" s="60"/>
      <c r="AJ575" s="60"/>
      <c r="AK575" s="60"/>
      <c r="AL575" s="60"/>
      <c r="AM575" s="60"/>
      <c r="AN575" s="60"/>
      <c r="AO575" s="60"/>
      <c r="AP575" s="60"/>
      <c r="AQ575" s="60"/>
      <c r="AR575" s="60"/>
      <c r="AS575" s="73"/>
      <c r="AT575" s="60"/>
      <c r="AU575" s="60"/>
      <c r="AV575" s="60"/>
      <c r="AW575" s="60"/>
      <c r="AX575" s="60"/>
      <c r="AY575" s="60"/>
      <c r="AZ575" s="60"/>
      <c r="BA575" s="60"/>
      <c r="BB575" s="60"/>
      <c r="BC575" s="60"/>
      <c r="BD575" s="60"/>
    </row>
    <row r="576" spans="8:56" s="35" customFormat="1" x14ac:dyDescent="0.25">
      <c r="H576" s="36"/>
      <c r="I576" s="36"/>
      <c r="J576" s="36"/>
      <c r="K576" s="36"/>
      <c r="L576" s="36"/>
      <c r="M576" s="36"/>
      <c r="N576" s="36"/>
      <c r="O576" s="36"/>
      <c r="P576" s="36"/>
      <c r="Q576" s="36"/>
      <c r="AA576" s="60"/>
      <c r="AB576" s="60"/>
      <c r="AC576" s="60"/>
      <c r="AD576" s="60"/>
      <c r="AE576" s="60"/>
      <c r="AF576" s="60"/>
      <c r="AG576" s="60"/>
      <c r="AH576" s="60"/>
      <c r="AI576" s="60"/>
      <c r="AJ576" s="60"/>
      <c r="AK576" s="60"/>
      <c r="AL576" s="60"/>
      <c r="AM576" s="60"/>
      <c r="AN576" s="60"/>
      <c r="AO576" s="60"/>
      <c r="AP576" s="60"/>
      <c r="AQ576" s="60"/>
      <c r="AR576" s="60"/>
      <c r="AS576" s="73"/>
      <c r="AT576" s="60"/>
      <c r="AU576" s="60"/>
      <c r="AV576" s="60"/>
      <c r="AW576" s="60"/>
      <c r="AX576" s="60"/>
      <c r="AY576" s="60"/>
      <c r="AZ576" s="60"/>
      <c r="BA576" s="60"/>
      <c r="BB576" s="60"/>
      <c r="BC576" s="60"/>
      <c r="BD576" s="60"/>
    </row>
    <row r="577" spans="8:56" s="35" customFormat="1" x14ac:dyDescent="0.25">
      <c r="H577" s="36"/>
      <c r="I577" s="36"/>
      <c r="J577" s="36"/>
      <c r="K577" s="36"/>
      <c r="L577" s="36"/>
      <c r="M577" s="36"/>
      <c r="N577" s="36"/>
      <c r="O577" s="36"/>
      <c r="P577" s="36"/>
      <c r="Q577" s="36"/>
      <c r="AA577" s="60"/>
      <c r="AB577" s="60"/>
      <c r="AC577" s="60"/>
      <c r="AD577" s="60"/>
      <c r="AE577" s="60"/>
      <c r="AF577" s="60"/>
      <c r="AG577" s="60"/>
      <c r="AH577" s="60"/>
      <c r="AI577" s="60"/>
      <c r="AJ577" s="60"/>
      <c r="AK577" s="60"/>
      <c r="AL577" s="60"/>
      <c r="AM577" s="60"/>
      <c r="AN577" s="60"/>
      <c r="AO577" s="60"/>
      <c r="AP577" s="60"/>
      <c r="AQ577" s="60"/>
      <c r="AR577" s="60"/>
      <c r="AS577" s="73"/>
      <c r="AT577" s="60"/>
      <c r="AU577" s="60"/>
      <c r="AV577" s="60"/>
      <c r="AW577" s="60"/>
      <c r="AX577" s="60"/>
      <c r="AY577" s="60"/>
      <c r="AZ577" s="60"/>
      <c r="BA577" s="60"/>
      <c r="BB577" s="60"/>
      <c r="BC577" s="60"/>
      <c r="BD577" s="60"/>
    </row>
    <row r="578" spans="8:56" s="35" customFormat="1" x14ac:dyDescent="0.25">
      <c r="H578" s="36"/>
      <c r="I578" s="36"/>
      <c r="J578" s="36"/>
      <c r="K578" s="36"/>
      <c r="L578" s="36"/>
      <c r="M578" s="36"/>
      <c r="N578" s="36"/>
      <c r="O578" s="36"/>
      <c r="P578" s="36"/>
      <c r="Q578" s="36"/>
      <c r="AA578" s="60"/>
      <c r="AB578" s="60"/>
      <c r="AC578" s="60"/>
      <c r="AD578" s="60"/>
      <c r="AE578" s="60"/>
      <c r="AF578" s="60"/>
      <c r="AG578" s="60"/>
      <c r="AH578" s="60"/>
      <c r="AI578" s="60"/>
      <c r="AJ578" s="60"/>
      <c r="AK578" s="60"/>
      <c r="AL578" s="60"/>
      <c r="AM578" s="60"/>
      <c r="AN578" s="60"/>
      <c r="AO578" s="60"/>
      <c r="AP578" s="60"/>
      <c r="AQ578" s="60"/>
      <c r="AR578" s="60"/>
      <c r="AS578" s="73"/>
      <c r="AT578" s="60"/>
      <c r="AU578" s="60"/>
      <c r="AV578" s="60"/>
      <c r="AW578" s="60"/>
      <c r="AX578" s="60"/>
      <c r="AY578" s="60"/>
      <c r="AZ578" s="60"/>
      <c r="BA578" s="60"/>
      <c r="BB578" s="60"/>
      <c r="BC578" s="60"/>
      <c r="BD578" s="60"/>
    </row>
    <row r="579" spans="8:56" s="35" customFormat="1" x14ac:dyDescent="0.25">
      <c r="H579" s="36"/>
      <c r="I579" s="36"/>
      <c r="J579" s="36"/>
      <c r="K579" s="36"/>
      <c r="L579" s="36"/>
      <c r="M579" s="36"/>
      <c r="N579" s="36"/>
      <c r="O579" s="36"/>
      <c r="P579" s="36"/>
      <c r="Q579" s="36"/>
      <c r="AA579" s="60"/>
      <c r="AB579" s="60"/>
      <c r="AC579" s="60"/>
      <c r="AD579" s="60"/>
      <c r="AE579" s="60"/>
      <c r="AF579" s="60"/>
      <c r="AG579" s="60"/>
      <c r="AH579" s="60"/>
      <c r="AI579" s="60"/>
      <c r="AJ579" s="60"/>
      <c r="AK579" s="60"/>
      <c r="AL579" s="60"/>
      <c r="AM579" s="60"/>
      <c r="AN579" s="60"/>
      <c r="AO579" s="60"/>
      <c r="AP579" s="60"/>
      <c r="AQ579" s="60"/>
      <c r="AR579" s="60"/>
      <c r="AS579" s="73"/>
      <c r="AT579" s="60"/>
      <c r="AU579" s="60"/>
      <c r="AV579" s="60"/>
      <c r="AW579" s="60"/>
      <c r="AX579" s="60"/>
      <c r="AY579" s="60"/>
      <c r="AZ579" s="60"/>
      <c r="BA579" s="60"/>
      <c r="BB579" s="60"/>
      <c r="BC579" s="60"/>
      <c r="BD579" s="60"/>
    </row>
    <row r="580" spans="8:56" s="35" customFormat="1" x14ac:dyDescent="0.25">
      <c r="H580" s="36"/>
      <c r="I580" s="36"/>
      <c r="J580" s="36"/>
      <c r="K580" s="36"/>
      <c r="L580" s="36"/>
      <c r="M580" s="36"/>
      <c r="N580" s="36"/>
      <c r="O580" s="36"/>
      <c r="P580" s="36"/>
      <c r="Q580" s="36"/>
      <c r="AA580" s="60"/>
      <c r="AB580" s="60"/>
      <c r="AC580" s="60"/>
      <c r="AD580" s="60"/>
      <c r="AE580" s="60"/>
      <c r="AF580" s="60"/>
      <c r="AG580" s="60"/>
      <c r="AH580" s="60"/>
      <c r="AI580" s="60"/>
      <c r="AJ580" s="60"/>
      <c r="AK580" s="60"/>
      <c r="AL580" s="60"/>
      <c r="AM580" s="60"/>
      <c r="AN580" s="60"/>
      <c r="AO580" s="60"/>
      <c r="AP580" s="60"/>
      <c r="AQ580" s="60"/>
      <c r="AR580" s="60"/>
      <c r="AS580" s="73"/>
      <c r="AT580" s="60"/>
      <c r="AU580" s="60"/>
      <c r="AV580" s="60"/>
      <c r="AW580" s="60"/>
      <c r="AX580" s="60"/>
      <c r="AY580" s="60"/>
      <c r="AZ580" s="60"/>
      <c r="BA580" s="60"/>
      <c r="BB580" s="60"/>
      <c r="BC580" s="60"/>
      <c r="BD580" s="60"/>
    </row>
  </sheetData>
  <sheetProtection algorithmName="SHA-512" hashValue="VIg3Ul6Wop8n5O8crzpy+/LWQti/CeqhvV4D3v8HOiRoDBVi9akDUrbzl5/qqhGa3nnlHMRd1XTz7eLZkdM64w==" saltValue="B5DzIf2+434DCyLfRHI7Aw==" spinCount="100000" sheet="1" objects="1" scenarios="1"/>
  <mergeCells count="327">
    <mergeCell ref="E209:E210"/>
    <mergeCell ref="F209:G210"/>
    <mergeCell ref="E125:E126"/>
    <mergeCell ref="F125:G126"/>
    <mergeCell ref="E131:E132"/>
    <mergeCell ref="F131:G132"/>
    <mergeCell ref="E137:E138"/>
    <mergeCell ref="F137:G138"/>
    <mergeCell ref="E143:E144"/>
    <mergeCell ref="F143:G144"/>
    <mergeCell ref="E149:E150"/>
    <mergeCell ref="F149:G150"/>
    <mergeCell ref="E95:E96"/>
    <mergeCell ref="F95:G96"/>
    <mergeCell ref="E101:E102"/>
    <mergeCell ref="F101:G102"/>
    <mergeCell ref="E107:E108"/>
    <mergeCell ref="F107:G108"/>
    <mergeCell ref="E113:E114"/>
    <mergeCell ref="F113:G114"/>
    <mergeCell ref="E119:E120"/>
    <mergeCell ref="F119:G120"/>
    <mergeCell ref="F212:G212"/>
    <mergeCell ref="F134:G134"/>
    <mergeCell ref="F140:G140"/>
    <mergeCell ref="F146:G146"/>
    <mergeCell ref="F152:G152"/>
    <mergeCell ref="F158:G158"/>
    <mergeCell ref="F164:G164"/>
    <mergeCell ref="F170:G170"/>
    <mergeCell ref="F176:G176"/>
    <mergeCell ref="F182:G182"/>
    <mergeCell ref="F155:G156"/>
    <mergeCell ref="F161:G162"/>
    <mergeCell ref="F167:G168"/>
    <mergeCell ref="F173:G174"/>
    <mergeCell ref="F179:G180"/>
    <mergeCell ref="F185:G186"/>
    <mergeCell ref="F191:G192"/>
    <mergeCell ref="F197:G198"/>
    <mergeCell ref="F203:G204"/>
    <mergeCell ref="A215:W215"/>
    <mergeCell ref="A197:A202"/>
    <mergeCell ref="B197:B202"/>
    <mergeCell ref="C197:C198"/>
    <mergeCell ref="D197:D202"/>
    <mergeCell ref="Q197:Q198"/>
    <mergeCell ref="Z197:Z202"/>
    <mergeCell ref="A191:A196"/>
    <mergeCell ref="B191:B196"/>
    <mergeCell ref="C191:C192"/>
    <mergeCell ref="D191:D196"/>
    <mergeCell ref="Q191:Q192"/>
    <mergeCell ref="Z191:Z196"/>
    <mergeCell ref="A209:A214"/>
    <mergeCell ref="B209:B214"/>
    <mergeCell ref="C209:C210"/>
    <mergeCell ref="D209:D214"/>
    <mergeCell ref="Q209:Q210"/>
    <mergeCell ref="Z209:Z214"/>
    <mergeCell ref="A203:A208"/>
    <mergeCell ref="B203:B208"/>
    <mergeCell ref="C203:C204"/>
    <mergeCell ref="D203:D208"/>
    <mergeCell ref="Q203:Q204"/>
    <mergeCell ref="Z203:Z208"/>
    <mergeCell ref="A185:A190"/>
    <mergeCell ref="B185:B190"/>
    <mergeCell ref="C185:C186"/>
    <mergeCell ref="D185:D190"/>
    <mergeCell ref="Q185:Q186"/>
    <mergeCell ref="Z185:Z190"/>
    <mergeCell ref="A179:A184"/>
    <mergeCell ref="B179:B184"/>
    <mergeCell ref="C179:C180"/>
    <mergeCell ref="D179:D184"/>
    <mergeCell ref="Q179:Q180"/>
    <mergeCell ref="Z179:Z184"/>
    <mergeCell ref="F188:G188"/>
    <mergeCell ref="F194:G194"/>
    <mergeCell ref="F200:G200"/>
    <mergeCell ref="F206:G206"/>
    <mergeCell ref="E179:E180"/>
    <mergeCell ref="E185:E186"/>
    <mergeCell ref="E191:E192"/>
    <mergeCell ref="E197:E198"/>
    <mergeCell ref="E203:E204"/>
    <mergeCell ref="A173:A178"/>
    <mergeCell ref="B173:B178"/>
    <mergeCell ref="C173:C174"/>
    <mergeCell ref="D173:D178"/>
    <mergeCell ref="Q173:Q174"/>
    <mergeCell ref="Z173:Z178"/>
    <mergeCell ref="A167:A172"/>
    <mergeCell ref="B167:B172"/>
    <mergeCell ref="C167:C168"/>
    <mergeCell ref="D167:D172"/>
    <mergeCell ref="Q167:Q168"/>
    <mergeCell ref="Z167:Z172"/>
    <mergeCell ref="E167:E168"/>
    <mergeCell ref="E173:E174"/>
    <mergeCell ref="A161:A166"/>
    <mergeCell ref="B161:B166"/>
    <mergeCell ref="C161:C162"/>
    <mergeCell ref="D161:D166"/>
    <mergeCell ref="Q161:Q162"/>
    <mergeCell ref="Z161:Z166"/>
    <mergeCell ref="Q155:Q156"/>
    <mergeCell ref="Z155:Z160"/>
    <mergeCell ref="Z143:Z148"/>
    <mergeCell ref="A149:A154"/>
    <mergeCell ref="B149:B154"/>
    <mergeCell ref="D149:D154"/>
    <mergeCell ref="Z149:Z154"/>
    <mergeCell ref="C149:C150"/>
    <mergeCell ref="A143:A148"/>
    <mergeCell ref="B143:B148"/>
    <mergeCell ref="C143:C144"/>
    <mergeCell ref="Q149:Q150"/>
    <mergeCell ref="Q143:Q144"/>
    <mergeCell ref="A155:A160"/>
    <mergeCell ref="B155:B160"/>
    <mergeCell ref="C155:C156"/>
    <mergeCell ref="E155:E156"/>
    <mergeCell ref="E161:E162"/>
    <mergeCell ref="Z131:Z136"/>
    <mergeCell ref="A137:A142"/>
    <mergeCell ref="B137:B142"/>
    <mergeCell ref="D137:D142"/>
    <mergeCell ref="Q137:Q138"/>
    <mergeCell ref="Z137:Z142"/>
    <mergeCell ref="Q131:Q132"/>
    <mergeCell ref="Z119:Z124"/>
    <mergeCell ref="A125:A130"/>
    <mergeCell ref="B125:B130"/>
    <mergeCell ref="C125:C126"/>
    <mergeCell ref="D125:D130"/>
    <mergeCell ref="Q125:Q126"/>
    <mergeCell ref="Z125:Z130"/>
    <mergeCell ref="Q119:Q120"/>
    <mergeCell ref="C119:C120"/>
    <mergeCell ref="C137:C138"/>
    <mergeCell ref="A119:A124"/>
    <mergeCell ref="B119:B124"/>
    <mergeCell ref="A131:A136"/>
    <mergeCell ref="B131:B136"/>
    <mergeCell ref="C131:C132"/>
    <mergeCell ref="F122:G122"/>
    <mergeCell ref="F128:G128"/>
    <mergeCell ref="Z107:Z112"/>
    <mergeCell ref="A113:A118"/>
    <mergeCell ref="B113:B118"/>
    <mergeCell ref="C113:C114"/>
    <mergeCell ref="D113:D118"/>
    <mergeCell ref="Q113:Q114"/>
    <mergeCell ref="Z113:Z118"/>
    <mergeCell ref="Q107:Q108"/>
    <mergeCell ref="D101:D106"/>
    <mergeCell ref="Q101:Q102"/>
    <mergeCell ref="Z101:Z106"/>
    <mergeCell ref="C107:C108"/>
    <mergeCell ref="A101:A106"/>
    <mergeCell ref="B101:B106"/>
    <mergeCell ref="C101:C102"/>
    <mergeCell ref="A107:A112"/>
    <mergeCell ref="B107:B112"/>
    <mergeCell ref="F104:G104"/>
    <mergeCell ref="F110:G110"/>
    <mergeCell ref="F116:G116"/>
    <mergeCell ref="D95:D100"/>
    <mergeCell ref="Q95:Q96"/>
    <mergeCell ref="Z95:Z100"/>
    <mergeCell ref="A83:A88"/>
    <mergeCell ref="B83:B88"/>
    <mergeCell ref="C83:C84"/>
    <mergeCell ref="D83:D88"/>
    <mergeCell ref="Q83:Q84"/>
    <mergeCell ref="Z83:Z88"/>
    <mergeCell ref="A89:A94"/>
    <mergeCell ref="B89:B94"/>
    <mergeCell ref="D89:D94"/>
    <mergeCell ref="Z89:Z94"/>
    <mergeCell ref="C89:C90"/>
    <mergeCell ref="A95:A100"/>
    <mergeCell ref="B95:B100"/>
    <mergeCell ref="C95:C96"/>
    <mergeCell ref="F86:G86"/>
    <mergeCell ref="F92:G92"/>
    <mergeCell ref="F98:G98"/>
    <mergeCell ref="E83:E84"/>
    <mergeCell ref="F83:G84"/>
    <mergeCell ref="E89:E90"/>
    <mergeCell ref="F89:G90"/>
    <mergeCell ref="Z71:Z76"/>
    <mergeCell ref="B77:B82"/>
    <mergeCell ref="C77:C78"/>
    <mergeCell ref="D77:D82"/>
    <mergeCell ref="Q77:Q78"/>
    <mergeCell ref="Z77:Z82"/>
    <mergeCell ref="Z59:Z64"/>
    <mergeCell ref="D65:D70"/>
    <mergeCell ref="Q65:Q66"/>
    <mergeCell ref="Z65:Z70"/>
    <mergeCell ref="F62:G62"/>
    <mergeCell ref="F68:G68"/>
    <mergeCell ref="F74:G74"/>
    <mergeCell ref="F80:G80"/>
    <mergeCell ref="E59:E60"/>
    <mergeCell ref="F59:G60"/>
    <mergeCell ref="E65:E66"/>
    <mergeCell ref="F65:G66"/>
    <mergeCell ref="E71:E72"/>
    <mergeCell ref="F71:G72"/>
    <mergeCell ref="E77:E78"/>
    <mergeCell ref="F77:G78"/>
    <mergeCell ref="Z47:Z52"/>
    <mergeCell ref="A53:A58"/>
    <mergeCell ref="B53:B58"/>
    <mergeCell ref="C53:C54"/>
    <mergeCell ref="D53:D58"/>
    <mergeCell ref="Q53:Q54"/>
    <mergeCell ref="Z53:Z58"/>
    <mergeCell ref="D47:D52"/>
    <mergeCell ref="Q47:Q48"/>
    <mergeCell ref="F50:G50"/>
    <mergeCell ref="F56:G56"/>
    <mergeCell ref="E47:E48"/>
    <mergeCell ref="F47:G48"/>
    <mergeCell ref="E53:E54"/>
    <mergeCell ref="F53:G54"/>
    <mergeCell ref="Z35:Z40"/>
    <mergeCell ref="A41:A46"/>
    <mergeCell ref="B41:B46"/>
    <mergeCell ref="C41:C42"/>
    <mergeCell ref="D41:D46"/>
    <mergeCell ref="Q41:Q42"/>
    <mergeCell ref="Z41:Z46"/>
    <mergeCell ref="A35:A40"/>
    <mergeCell ref="B35:B40"/>
    <mergeCell ref="C35:C36"/>
    <mergeCell ref="D35:D40"/>
    <mergeCell ref="Q35:Q36"/>
    <mergeCell ref="F38:G38"/>
    <mergeCell ref="F44:G44"/>
    <mergeCell ref="E35:E36"/>
    <mergeCell ref="F35:G36"/>
    <mergeCell ref="E41:E42"/>
    <mergeCell ref="F41:G42"/>
    <mergeCell ref="A77:A82"/>
    <mergeCell ref="F11:Z11"/>
    <mergeCell ref="F12:Z12"/>
    <mergeCell ref="F13:Z13"/>
    <mergeCell ref="F14:Z14"/>
    <mergeCell ref="F15:Z15"/>
    <mergeCell ref="D14:E14"/>
    <mergeCell ref="D15:E15"/>
    <mergeCell ref="D16:E16"/>
    <mergeCell ref="C59:C60"/>
    <mergeCell ref="Q29:Q30"/>
    <mergeCell ref="Q59:Q60"/>
    <mergeCell ref="B23:B28"/>
    <mergeCell ref="D23:D28"/>
    <mergeCell ref="A29:A34"/>
    <mergeCell ref="B29:B34"/>
    <mergeCell ref="C29:C30"/>
    <mergeCell ref="D29:D34"/>
    <mergeCell ref="Z29:Z34"/>
    <mergeCell ref="A59:A64"/>
    <mergeCell ref="B59:B64"/>
    <mergeCell ref="D59:D64"/>
    <mergeCell ref="D71:D76"/>
    <mergeCell ref="Q71:Q72"/>
    <mergeCell ref="C23:C24"/>
    <mergeCell ref="Q23:Q24"/>
    <mergeCell ref="A23:A28"/>
    <mergeCell ref="A65:A70"/>
    <mergeCell ref="B65:B70"/>
    <mergeCell ref="C65:C66"/>
    <mergeCell ref="A71:A76"/>
    <mergeCell ref="B71:B76"/>
    <mergeCell ref="C71:C72"/>
    <mergeCell ref="A47:A52"/>
    <mergeCell ref="B47:B52"/>
    <mergeCell ref="C47:C48"/>
    <mergeCell ref="F26:G26"/>
    <mergeCell ref="F32:G32"/>
    <mergeCell ref="E23:E24"/>
    <mergeCell ref="F23:G24"/>
    <mergeCell ref="E29:E30"/>
    <mergeCell ref="F29:G30"/>
    <mergeCell ref="F16:Z16"/>
    <mergeCell ref="F5:Z5"/>
    <mergeCell ref="F6:Z6"/>
    <mergeCell ref="F7:Z7"/>
    <mergeCell ref="F8:Z8"/>
    <mergeCell ref="F9:Z9"/>
    <mergeCell ref="F10:Z10"/>
    <mergeCell ref="A18:Z18"/>
    <mergeCell ref="F22:G22"/>
    <mergeCell ref="H22:O22"/>
    <mergeCell ref="R22:W22"/>
    <mergeCell ref="D20:Z20"/>
    <mergeCell ref="A20:B20"/>
    <mergeCell ref="A1:Z1"/>
    <mergeCell ref="D107:D112"/>
    <mergeCell ref="D119:D124"/>
    <mergeCell ref="D131:D136"/>
    <mergeCell ref="D143:D148"/>
    <mergeCell ref="D155:D160"/>
    <mergeCell ref="D5:E5"/>
    <mergeCell ref="D6:E6"/>
    <mergeCell ref="D7:E7"/>
    <mergeCell ref="D8:E8"/>
    <mergeCell ref="D9:E9"/>
    <mergeCell ref="D10:E10"/>
    <mergeCell ref="D11:E11"/>
    <mergeCell ref="D12:E12"/>
    <mergeCell ref="D13:E13"/>
    <mergeCell ref="Q89:Q90"/>
    <mergeCell ref="D4:H4"/>
    <mergeCell ref="K4:Z4"/>
    <mergeCell ref="A5:B16"/>
    <mergeCell ref="A3:B3"/>
    <mergeCell ref="A4:B4"/>
    <mergeCell ref="D3:Z3"/>
    <mergeCell ref="I4:J4"/>
    <mergeCell ref="Z23:Z28"/>
  </mergeCells>
  <conditionalFormatting sqref="B23:B214">
    <cfRule type="containsText" dxfId="63" priority="1" operator="containsText" text="ACROB">
      <formula>NOT(ISERROR(SEARCH("ACROB",B23)))</formula>
    </cfRule>
  </conditionalFormatting>
  <dataValidations count="18">
    <dataValidation type="list" allowBlank="1" showInputMessage="1" showErrorMessage="1" sqref="K4:M4" xr:uid="{00000000-0002-0000-0000-000000000000}">
      <formula1>INDIRECT($D$4)</formula1>
    </dataValidation>
    <dataValidation type="list" allowBlank="1" showInputMessage="1" showErrorMessage="1" sqref="S23 S29 S35 S41 S47 S53 S59 S65 S71 S77 S83 S89 S95 S101 S107 S113 S119 S125 S131 S137 S143 S149 S155 S161 S167 S173 S179 S185 S191 S197 S203 S209" xr:uid="{00000000-0002-0000-0000-000001000000}">
      <formula1>INDIRECT(Q23)</formula1>
    </dataValidation>
    <dataValidation type="list" allowBlank="1" showInputMessage="1" showErrorMessage="1" sqref="T23 T29 T35 T41 T47 T53 T59 T65 T71 T77 T83 T89 T95 T101 T107 T113 T119 T125 T131 T137 T143 T149 T155 T161 T167 T173 T179 T185 T191 T197 T203 T209" xr:uid="{00000000-0002-0000-0000-000002000000}">
      <formula1>INDIRECT(Q23)</formula1>
    </dataValidation>
    <dataValidation type="list" allowBlank="1" showInputMessage="1" showErrorMessage="1" sqref="H23 W23:Y23 H29 H35 H41 H47 H53 H59 H65 H71 H77 H83 H89 H95 H101 H107 H113 H119 H125 H131 H137 H143 H149 H155 H161 H167 H173 H179 H185 H191 H197 H203 H209 W29:Y29 W35:Y35 W41:Y41 W47:Y47 W53:Y53 W59:Y59 W65:Y65 W71:Y71 W77:Y77 W83:Y83 W89:Y89 W95:Y95 W101:Y101 W107:Y107 W113:Y113 W119:Y119 W125:Y125 W131:Y131 W137:Y137 W143:Y143 W149:Y149 W155:Y155 W161:Y161 W167:Y167 W173:Y173 W179:Y179 W185:Y185 W191:Y191 W197:Y197 W203:Y203 W209:Y209" xr:uid="{00000000-0002-0000-0000-000003000000}">
      <formula1>INDIRECT(B23)</formula1>
    </dataValidation>
    <dataValidation type="list" allowBlank="1" showInputMessage="1" showErrorMessage="1" sqref="I23 I29 I35 I41 I47 I53 I59 I65 I71 I77 I83 I89 I95 I101 I107 I113 I119 I125 I131 I137 I143 I149 I155 I161 I167 I173 I179 I185 I191 I197 I203 I209" xr:uid="{00000000-0002-0000-0000-000004000000}">
      <formula1>INDIRECT(B23)</formula1>
    </dataValidation>
    <dataValidation type="list" allowBlank="1" showInputMessage="1" showErrorMessage="1" sqref="J23 J29 J35 J41 J47 J53 J59 J65 J71 J77 J83 J89 J95 J101 J107 J113 J119 J125 J131 J137 J143 J149 J155 J161 J167 J173 J179 J185 J191 J197 J203 J209" xr:uid="{00000000-0002-0000-0000-000005000000}">
      <formula1>INDIRECT(B23)</formula1>
    </dataValidation>
    <dataValidation type="list" allowBlank="1" showInputMessage="1" showErrorMessage="1" sqref="N23 N29 N35 N41 N47 N53 N59 N65 N71 N77 N83 N89 N95 N101 N107 N113 N119 N125 N131 N137 N143 N149 N155 N161 N167 N173 N179 N185 N191 N197 N203 N209" xr:uid="{00000000-0002-0000-0000-000006000000}">
      <formula1>INDIRECT(B23)</formula1>
    </dataValidation>
    <dataValidation type="list" allowBlank="1" showInputMessage="1" showErrorMessage="1" sqref="O23:P23 O29:P29 O35:P35 O41:P41 O47:P47 O53:P53 O59:P59 O65:P65 O71:P71 O77:P77 O83:P83 O89:P89 O95:P95 O101:P101 O107:P107 O113:P113 O119:P119 O125:P125 O131:P131 O137:P137 O143:P143 O149:P149 O155:P155 O161:P161 O167:P167 O173:P173 O179:P179 O185:P185 O191:P191 O197:P197 O203:P203 O209:P209" xr:uid="{00000000-0002-0000-0000-000007000000}">
      <formula1>INDIRECT(B23)</formula1>
    </dataValidation>
    <dataValidation type="list" allowBlank="1" showInputMessage="1" showErrorMessage="1" sqref="R23 R29 R35 R41 R47 R53 R59 R65 R71 R77 R83 R89 R95 R101 R107 R113 R119 R125 R131 R137 R143 R149 R155 R161 R167 R173 R179 R185 R191 R197 R203 R209" xr:uid="{00000000-0002-0000-0000-000008000000}">
      <formula1>INDIRECT(Q23)</formula1>
    </dataValidation>
    <dataValidation type="list" allowBlank="1" showInputMessage="1" showErrorMessage="1" sqref="H24:O24 R24:W24 H30:O30 H36:O36 H42:O42 H48:O48 H54:O54 H60:O60 H66:O66 H72:O72 H78:O78 H84:O84 H90:O90 H96:O96 H102:O102 H108:O108 H114:O114 H120:O120 H126:O126 H132:O132 H138:O138 H144:O144 H150:O150 H156:O156 H162:O162 H168:O168 H174:O174 H180:O180 H186:O186 H192:O192 H198:O198 H204:O204 H210:O210 R30:W30 R36:W36 R42:W42 R48:W48 R54:W54 R60:W60 R66:W66 R72:W72 R78:W78 R84:W84 R90:W90 R96:W96 R102:W102 R108:W108 R114:W114 R120:W120 R126:W126 R132:W132 R138:W138 R144:W144 R150:W150 R156:W156 R162:W162 R168:W168 R174:W174 R180:W180 R186:W186 R192:W192 R198:W198 R204:W204 R210:W210" xr:uid="{00000000-0002-0000-0000-00000A000000}">
      <formula1>INDIRECT(H23)</formula1>
    </dataValidation>
    <dataValidation type="list" allowBlank="1" showInputMessage="1" showErrorMessage="1" sqref="K23 K29 K35 K41 K47 K53 K59 K65 K71 K77 K83 K89 K95 K101 K107 K113 K119 K125 K131 K137 K143 K149 K155 K161 K167 K173 K179 K185 K191 K197 K203 K209" xr:uid="{00000000-0002-0000-0000-00000C000000}">
      <formula1>INDIRECT(B23)</formula1>
    </dataValidation>
    <dataValidation type="list" allowBlank="1" showInputMessage="1" showErrorMessage="1" sqref="L23 L29 L35 L41 L47 L53 L59 L65 L71 L77 L83 L89 L95 L101 L107 L113 L119 L125 L131 L137 L143 L149 L155 L161 L167 L173 L179 L185 L191 L197 L203 L209" xr:uid="{00000000-0002-0000-0000-00000D000000}">
      <formula1>INDIRECT(B23)</formula1>
    </dataValidation>
    <dataValidation type="list" allowBlank="1" showInputMessage="1" showErrorMessage="1" sqref="M23 M29 M35 M41 M47 M53 M59 M65 M71 M77 M83 M89 M95 M101 M107 M113 M119 M125 M131 M137 M143 M149 M155 M161 M167 M173 M179 M185 M191 M197 M203 M209" xr:uid="{00000000-0002-0000-0000-00000E000000}">
      <formula1>INDIRECT(B23)</formula1>
    </dataValidation>
    <dataValidation type="list" allowBlank="1" showInputMessage="1" showErrorMessage="1" sqref="U23 U29 U35 U41 U47 U53 U59 U65 U71 U77 U83 U89 U95 U101 U107 U113 U119 U125 U131 U137 U143 U149 U155 U161 U167 U173 U179 U185 U191 U197 U203 U209" xr:uid="{00000000-0002-0000-0000-00000F000000}">
      <formula1>INDIRECT(Q23)</formula1>
    </dataValidation>
    <dataValidation type="list" allowBlank="1" showInputMessage="1" showErrorMessage="1" sqref="H26:O26 H32:O32 H38:O38 H44:O44 H50:O50 H56:O56 H62:O62 H68:O68 H74:O74 H80:O80 H86:O86 H92:O92 H98:O98 H104:O104 H110:O110 H116:O116 H122:O122 H128:O128 H134:O134 H140:O140 H146:O146 H152:O152 H158:O158 H164:O164 H170:O170 H176:O176 H182:O182 H188:O188 H194:O194 H200:O200 H206:O206 H212:O212" xr:uid="{388C48C9-B0B0-464C-9EAE-FD09D138C448}">
      <formula1>INDIRECT($C25)</formula1>
    </dataValidation>
    <dataValidation type="list" allowBlank="1" showInputMessage="1" showErrorMessage="1" sqref="R26:W26 R32:W32 R38:W38 R44:W44 R50:W50 R56:W56 R62:W62 R68:W68 R74:W74 R80:W80 R86:W86 R92:W92 R98:W98 R104:W104 R110:W110 R116:W116 R122:W122 R128:W128 R134:W134 R140:W140 R146:W146 R152:W152 R158:W158 R164:W164 R170:W170 R176:W176 R182:W182 R188:W188 R194:W194 R200:W200 R206:W206 R212:W212" xr:uid="{B660288D-B059-49DB-BE47-76C81A99E946}">
      <formula1>INDIRECT($Q25)</formula1>
    </dataValidation>
    <dataValidation type="list" allowBlank="1" showInputMessage="1" showErrorMessage="1" sqref="F27 F33 F39 F45 F51 F57 F63 F69 F75 F81 F87 F93 F99 F105 F111 F117 F123 F129 F135 F141 F147 F153 F159 F165 F171 F177 F183 F189 F195 F201 F207 F213" xr:uid="{AAB859E4-FCCB-43EB-B6D5-1BAF9390EFB2}">
      <formula1>INDIRECT($C27)</formula1>
    </dataValidation>
    <dataValidation type="list" allowBlank="1" showInputMessage="1" showErrorMessage="1" sqref="V23 V29 V35 V41 V47 V53 V59 V65 V71 V77 V83 V89 V95 V101 V107 V113 V119 V125 V131 V137 V143 V149 V155 V161 V167 V173 V179 V185 V191 V197 V203 V209" xr:uid="{5CBB95F9-6ABD-4BC1-A331-82278641888A}">
      <formula1>INDIRECT(Q23)</formula1>
    </dataValidation>
  </dataValidations>
  <pageMargins left="0.31496062992125984" right="0.31496062992125984" top="0.94488188976377963" bottom="0.15748031496062992" header="0.31496062992125984" footer="0.31496062992125984"/>
  <pageSetup paperSize="9" scale="56" fitToWidth="0" fitToHeight="0" orientation="portrait" r:id="rId1"/>
  <headerFooter>
    <oddHeader>&amp;C&amp;"Arial,Negrito"&amp;18COACH CARD ESQUEMAS TÉCNICOS&amp;R&amp;G</oddHeader>
  </headerFooter>
  <rowBreaks count="2" manualBreakCount="2">
    <brk id="94" max="25" man="1"/>
    <brk id="190" max="25" man="1"/>
  </rowBreak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0000000}">
          <x14:formula1>
            <xm:f>MOVIMENTOS!$A$2:$A$5</xm:f>
          </x14:formula1>
          <xm:sqref>B23 B29 B35 B41 B47 B53 B59 B65 B71 B77 B83 B89 B95 B101 B107 B113 B119 B125 B131 B137 B143 B149 B155 B161 B167 B173 B179 B185 B191 B197 B203 B209</xm:sqref>
        </x14:dataValidation>
        <x14:dataValidation type="list" allowBlank="1" showInputMessage="1" showErrorMessage="1" xr:uid="{00000000-0002-0000-0000-000013000000}">
          <x14:formula1>
            <xm:f>INDIRECT(COMPETIÇÕES!$A$2)</xm:f>
          </x14:formula1>
          <xm:sqref>D4:E4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126"/>
  <sheetViews>
    <sheetView topLeftCell="A31" workbookViewId="0">
      <selection activeCell="O54" sqref="O53:T54"/>
    </sheetView>
  </sheetViews>
  <sheetFormatPr defaultRowHeight="15" x14ac:dyDescent="0.25"/>
  <cols>
    <col min="1" max="1" width="12.85546875" bestFit="1" customWidth="1"/>
    <col min="2" max="2" width="11.5703125" bestFit="1" customWidth="1"/>
    <col min="3" max="3" width="11.7109375" customWidth="1"/>
    <col min="4" max="4" width="12.7109375" bestFit="1" customWidth="1"/>
    <col min="5" max="5" width="11.7109375" customWidth="1"/>
    <col min="7" max="7" width="11.7109375" customWidth="1"/>
    <col min="14" max="14" width="11.42578125" customWidth="1"/>
    <col min="16" max="16" width="12" customWidth="1"/>
  </cols>
  <sheetData>
    <row r="1" spans="1:16" s="2" customFormat="1" x14ac:dyDescent="0.25">
      <c r="A1" s="2" t="s">
        <v>0</v>
      </c>
      <c r="B1" s="2" t="s">
        <v>1</v>
      </c>
    </row>
    <row r="2" spans="1:16" x14ac:dyDescent="0.25">
      <c r="A2" t="s">
        <v>6</v>
      </c>
      <c r="B2" t="s">
        <v>81</v>
      </c>
    </row>
    <row r="3" spans="1:16" x14ac:dyDescent="0.25">
      <c r="A3" t="s">
        <v>4</v>
      </c>
      <c r="B3" t="s">
        <v>86</v>
      </c>
    </row>
    <row r="4" spans="1:16" x14ac:dyDescent="0.25">
      <c r="A4" t="s">
        <v>5</v>
      </c>
    </row>
    <row r="5" spans="1:16" x14ac:dyDescent="0.25">
      <c r="A5" t="s">
        <v>66</v>
      </c>
    </row>
    <row r="8" spans="1:16" x14ac:dyDescent="0.25">
      <c r="A8" t="s">
        <v>90</v>
      </c>
      <c r="B8" t="s">
        <v>81</v>
      </c>
      <c r="C8" t="s">
        <v>86</v>
      </c>
      <c r="E8" t="s">
        <v>91</v>
      </c>
      <c r="G8" t="s">
        <v>92</v>
      </c>
      <c r="H8" t="s">
        <v>48</v>
      </c>
      <c r="I8" t="s">
        <v>55</v>
      </c>
      <c r="J8" t="s">
        <v>49</v>
      </c>
      <c r="K8" t="s">
        <v>50</v>
      </c>
      <c r="L8" t="s">
        <v>1166</v>
      </c>
      <c r="N8" t="s">
        <v>1171</v>
      </c>
      <c r="P8" t="s">
        <v>1591</v>
      </c>
    </row>
    <row r="9" spans="1:16" x14ac:dyDescent="0.25">
      <c r="A9" t="s">
        <v>81</v>
      </c>
      <c r="B9" t="s">
        <v>82</v>
      </c>
      <c r="C9" t="s">
        <v>87</v>
      </c>
      <c r="E9" t="s">
        <v>77</v>
      </c>
      <c r="G9" t="s">
        <v>48</v>
      </c>
      <c r="H9" t="s">
        <v>51</v>
      </c>
      <c r="I9" t="s">
        <v>55</v>
      </c>
      <c r="J9" t="s">
        <v>53</v>
      </c>
      <c r="K9" t="s">
        <v>1643</v>
      </c>
      <c r="L9" t="s">
        <v>1166</v>
      </c>
      <c r="N9" t="s">
        <v>77</v>
      </c>
      <c r="P9">
        <v>0.3</v>
      </c>
    </row>
    <row r="10" spans="1:16" x14ac:dyDescent="0.25">
      <c r="A10" t="s">
        <v>86</v>
      </c>
      <c r="B10" t="s">
        <v>83</v>
      </c>
      <c r="C10" t="s">
        <v>88</v>
      </c>
      <c r="E10" t="s">
        <v>78</v>
      </c>
      <c r="G10" t="s">
        <v>55</v>
      </c>
      <c r="H10" t="s">
        <v>52</v>
      </c>
      <c r="J10" t="s">
        <v>1594</v>
      </c>
      <c r="K10" t="s">
        <v>1644</v>
      </c>
      <c r="N10" t="s">
        <v>78</v>
      </c>
      <c r="P10">
        <v>0.5</v>
      </c>
    </row>
    <row r="11" spans="1:16" x14ac:dyDescent="0.25">
      <c r="B11" t="s">
        <v>84</v>
      </c>
      <c r="C11" t="s">
        <v>89</v>
      </c>
      <c r="E11" t="s">
        <v>79</v>
      </c>
      <c r="G11" t="s">
        <v>49</v>
      </c>
      <c r="J11" t="s">
        <v>1603</v>
      </c>
      <c r="K11" t="s">
        <v>1645</v>
      </c>
      <c r="N11" t="s">
        <v>79</v>
      </c>
      <c r="P11">
        <v>1</v>
      </c>
    </row>
    <row r="12" spans="1:16" x14ac:dyDescent="0.25">
      <c r="B12" t="s">
        <v>85</v>
      </c>
      <c r="E12" t="s">
        <v>80</v>
      </c>
      <c r="G12" t="s">
        <v>50</v>
      </c>
      <c r="K12" t="s">
        <v>1646</v>
      </c>
      <c r="N12" t="s">
        <v>80</v>
      </c>
    </row>
    <row r="13" spans="1:16" x14ac:dyDescent="0.25">
      <c r="G13" t="s">
        <v>1166</v>
      </c>
      <c r="K13" t="s">
        <v>1647</v>
      </c>
    </row>
    <row r="14" spans="1:16" x14ac:dyDescent="0.25">
      <c r="A14" s="2" t="s">
        <v>6</v>
      </c>
      <c r="K14" t="s">
        <v>1648</v>
      </c>
    </row>
    <row r="15" spans="1:16" x14ac:dyDescent="0.25">
      <c r="A15" t="s">
        <v>67</v>
      </c>
      <c r="B15" s="3" t="s">
        <v>16</v>
      </c>
      <c r="C15" s="3" t="s">
        <v>17</v>
      </c>
      <c r="D15" s="3" t="s">
        <v>18</v>
      </c>
      <c r="E15" s="3" t="s">
        <v>19</v>
      </c>
      <c r="F15" s="3" t="s">
        <v>20</v>
      </c>
      <c r="G15" t="s">
        <v>1596</v>
      </c>
      <c r="K15" s="90"/>
    </row>
    <row r="16" spans="1:16" x14ac:dyDescent="0.25">
      <c r="A16" t="s">
        <v>68</v>
      </c>
      <c r="B16" t="s">
        <v>7</v>
      </c>
      <c r="C16" t="s">
        <v>21</v>
      </c>
      <c r="D16" t="s">
        <v>30</v>
      </c>
      <c r="E16" t="s">
        <v>36</v>
      </c>
      <c r="F16" t="s">
        <v>42</v>
      </c>
      <c r="G16" t="s">
        <v>1597</v>
      </c>
      <c r="K16" s="90"/>
    </row>
    <row r="17" spans="1:12" x14ac:dyDescent="0.25">
      <c r="A17" t="s">
        <v>69</v>
      </c>
      <c r="B17" t="s">
        <v>8</v>
      </c>
      <c r="C17" t="s">
        <v>22</v>
      </c>
      <c r="D17" t="s">
        <v>31</v>
      </c>
      <c r="E17" t="s">
        <v>37</v>
      </c>
      <c r="F17" t="s">
        <v>43</v>
      </c>
      <c r="G17" t="s">
        <v>1598</v>
      </c>
      <c r="K17" s="90"/>
    </row>
    <row r="18" spans="1:12" x14ac:dyDescent="0.25">
      <c r="A18" t="s">
        <v>70</v>
      </c>
      <c r="B18" t="s">
        <v>9</v>
      </c>
      <c r="C18" t="s">
        <v>23</v>
      </c>
      <c r="D18" t="s">
        <v>32</v>
      </c>
      <c r="E18" t="s">
        <v>38</v>
      </c>
      <c r="F18" t="s">
        <v>44</v>
      </c>
      <c r="G18" t="s">
        <v>1599</v>
      </c>
      <c r="K18" s="90"/>
    </row>
    <row r="19" spans="1:12" x14ac:dyDescent="0.25">
      <c r="A19" t="s">
        <v>71</v>
      </c>
      <c r="B19" t="s">
        <v>10</v>
      </c>
      <c r="C19" t="s">
        <v>24</v>
      </c>
      <c r="D19" t="s">
        <v>33</v>
      </c>
      <c r="E19" t="s">
        <v>39</v>
      </c>
      <c r="F19" t="s">
        <v>45</v>
      </c>
      <c r="G19" t="s">
        <v>1600</v>
      </c>
      <c r="K19" s="90"/>
    </row>
    <row r="20" spans="1:12" x14ac:dyDescent="0.25">
      <c r="A20" t="s">
        <v>1596</v>
      </c>
      <c r="B20" t="s">
        <v>11</v>
      </c>
      <c r="C20" t="s">
        <v>25</v>
      </c>
      <c r="D20" t="s">
        <v>34</v>
      </c>
      <c r="E20" t="s">
        <v>40</v>
      </c>
      <c r="F20" t="s">
        <v>46</v>
      </c>
      <c r="G20" t="s">
        <v>1601</v>
      </c>
      <c r="K20" s="90"/>
    </row>
    <row r="21" spans="1:12" x14ac:dyDescent="0.25">
      <c r="B21" t="s">
        <v>12</v>
      </c>
      <c r="C21" t="s">
        <v>26</v>
      </c>
      <c r="D21" t="s">
        <v>35</v>
      </c>
      <c r="E21" t="s">
        <v>41</v>
      </c>
      <c r="F21" t="s">
        <v>47</v>
      </c>
      <c r="G21" t="s">
        <v>1602</v>
      </c>
    </row>
    <row r="22" spans="1:12" x14ac:dyDescent="0.25">
      <c r="B22" t="s">
        <v>13</v>
      </c>
      <c r="C22" t="s">
        <v>27</v>
      </c>
      <c r="E22" t="s">
        <v>1595</v>
      </c>
      <c r="I22" t="s">
        <v>77</v>
      </c>
      <c r="J22" t="s">
        <v>78</v>
      </c>
      <c r="K22" t="s">
        <v>79</v>
      </c>
      <c r="L22" t="s">
        <v>80</v>
      </c>
    </row>
    <row r="23" spans="1:12" x14ac:dyDescent="0.25">
      <c r="B23" t="s">
        <v>14</v>
      </c>
      <c r="C23" t="s">
        <v>28</v>
      </c>
    </row>
    <row r="24" spans="1:12" x14ac:dyDescent="0.25">
      <c r="B24" t="s">
        <v>15</v>
      </c>
      <c r="C24" t="s">
        <v>29</v>
      </c>
    </row>
    <row r="26" spans="1:12" x14ac:dyDescent="0.25">
      <c r="A26" s="2" t="s">
        <v>5</v>
      </c>
    </row>
    <row r="27" spans="1:12" x14ac:dyDescent="0.25">
      <c r="A27" t="s">
        <v>72</v>
      </c>
      <c r="B27" t="s">
        <v>72</v>
      </c>
      <c r="C27" t="s">
        <v>73</v>
      </c>
      <c r="D27" t="s">
        <v>74</v>
      </c>
      <c r="E27" t="s">
        <v>75</v>
      </c>
      <c r="F27" t="s">
        <v>76</v>
      </c>
    </row>
    <row r="28" spans="1:12" x14ac:dyDescent="0.25">
      <c r="A28" t="s">
        <v>73</v>
      </c>
      <c r="B28" t="s">
        <v>56</v>
      </c>
      <c r="C28" t="s">
        <v>58</v>
      </c>
      <c r="D28" t="s">
        <v>60</v>
      </c>
      <c r="E28" t="s">
        <v>62</v>
      </c>
      <c r="F28" t="s">
        <v>64</v>
      </c>
    </row>
    <row r="29" spans="1:12" x14ac:dyDescent="0.25">
      <c r="A29" t="s">
        <v>74</v>
      </c>
      <c r="B29" t="s">
        <v>57</v>
      </c>
      <c r="C29" t="s">
        <v>59</v>
      </c>
      <c r="D29" t="s">
        <v>61</v>
      </c>
      <c r="E29" t="s">
        <v>63</v>
      </c>
      <c r="F29" t="s">
        <v>65</v>
      </c>
    </row>
    <row r="30" spans="1:12" x14ac:dyDescent="0.25">
      <c r="A30" t="s">
        <v>75</v>
      </c>
    </row>
    <row r="31" spans="1:12" x14ac:dyDescent="0.25">
      <c r="A31" t="s">
        <v>76</v>
      </c>
    </row>
    <row r="35" spans="1:43" x14ac:dyDescent="0.25">
      <c r="A35" s="1" t="s">
        <v>82</v>
      </c>
      <c r="B35" s="1" t="s">
        <v>83</v>
      </c>
      <c r="C35" s="1" t="s">
        <v>84</v>
      </c>
      <c r="D35" s="1" t="s">
        <v>85</v>
      </c>
      <c r="E35" s="1"/>
      <c r="F35" s="1" t="s">
        <v>87</v>
      </c>
      <c r="G35" s="1" t="s">
        <v>88</v>
      </c>
      <c r="H35" s="1" t="s">
        <v>89</v>
      </c>
      <c r="I35" s="1"/>
    </row>
    <row r="36" spans="1:43" x14ac:dyDescent="0.25">
      <c r="A36" s="1">
        <v>0.05</v>
      </c>
      <c r="B36" s="1">
        <v>0.1</v>
      </c>
      <c r="C36" s="1">
        <v>0.2</v>
      </c>
      <c r="D36" s="1">
        <v>0.3</v>
      </c>
      <c r="E36" s="1"/>
      <c r="F36" s="1">
        <v>0.05</v>
      </c>
      <c r="G36" s="1">
        <v>0.1</v>
      </c>
      <c r="H36" s="1">
        <v>0.2</v>
      </c>
      <c r="I36" s="1"/>
    </row>
    <row r="37" spans="1:43" x14ac:dyDescent="0.25">
      <c r="A37" s="1"/>
      <c r="B37" s="1"/>
      <c r="C37" s="1"/>
      <c r="D37" s="1"/>
      <c r="E37" s="1"/>
      <c r="F37" s="1"/>
      <c r="G37" s="1"/>
      <c r="H37" s="1"/>
      <c r="I37" s="1"/>
    </row>
    <row r="38" spans="1:43" x14ac:dyDescent="0.25">
      <c r="A38" s="1" t="s">
        <v>7</v>
      </c>
      <c r="B38" s="1" t="s">
        <v>8</v>
      </c>
      <c r="C38" s="1" t="s">
        <v>9</v>
      </c>
      <c r="D38" s="1" t="s">
        <v>10</v>
      </c>
      <c r="E38" s="1" t="s">
        <v>11</v>
      </c>
      <c r="F38" s="1" t="s">
        <v>12</v>
      </c>
      <c r="G38" s="1" t="s">
        <v>13</v>
      </c>
      <c r="H38" s="1" t="s">
        <v>14</v>
      </c>
      <c r="I38" s="1" t="s">
        <v>15</v>
      </c>
      <c r="J38" s="1" t="s">
        <v>21</v>
      </c>
      <c r="K38" s="1" t="s">
        <v>22</v>
      </c>
      <c r="L38" s="1" t="s">
        <v>23</v>
      </c>
      <c r="M38" s="1" t="s">
        <v>24</v>
      </c>
      <c r="N38" s="1" t="s">
        <v>25</v>
      </c>
      <c r="O38" s="1" t="s">
        <v>26</v>
      </c>
      <c r="P38" s="1" t="s">
        <v>27</v>
      </c>
      <c r="Q38" s="1" t="s">
        <v>28</v>
      </c>
      <c r="R38" s="1" t="s">
        <v>29</v>
      </c>
      <c r="S38" s="1" t="s">
        <v>30</v>
      </c>
      <c r="T38" s="1" t="s">
        <v>31</v>
      </c>
      <c r="U38" s="1" t="s">
        <v>32</v>
      </c>
      <c r="V38" s="1" t="s">
        <v>33</v>
      </c>
      <c r="W38" s="1" t="s">
        <v>34</v>
      </c>
      <c r="X38" s="1" t="s">
        <v>35</v>
      </c>
      <c r="Y38" s="1" t="s">
        <v>36</v>
      </c>
      <c r="Z38" s="1" t="s">
        <v>37</v>
      </c>
      <c r="AA38" s="1" t="s">
        <v>38</v>
      </c>
      <c r="AB38" s="1" t="s">
        <v>39</v>
      </c>
      <c r="AC38" s="1" t="s">
        <v>40</v>
      </c>
      <c r="AD38" s="1" t="s">
        <v>41</v>
      </c>
      <c r="AE38" s="1" t="s">
        <v>1595</v>
      </c>
      <c r="AF38" s="1" t="s">
        <v>42</v>
      </c>
      <c r="AG38" s="1" t="s">
        <v>43</v>
      </c>
      <c r="AH38" s="1" t="s">
        <v>44</v>
      </c>
      <c r="AI38" s="1" t="s">
        <v>45</v>
      </c>
      <c r="AJ38" s="1" t="s">
        <v>46</v>
      </c>
      <c r="AK38" s="1" t="s">
        <v>47</v>
      </c>
      <c r="AL38" s="1" t="s">
        <v>1597</v>
      </c>
      <c r="AM38" s="1" t="s">
        <v>1598</v>
      </c>
      <c r="AN38" s="1" t="s">
        <v>1599</v>
      </c>
      <c r="AO38" s="1" t="s">
        <v>1600</v>
      </c>
      <c r="AP38" s="1" t="s">
        <v>1601</v>
      </c>
      <c r="AQ38" s="1" t="s">
        <v>1602</v>
      </c>
    </row>
    <row r="39" spans="1:43" x14ac:dyDescent="0.25">
      <c r="A39" s="1">
        <v>0.15</v>
      </c>
      <c r="B39" s="1">
        <v>0.3</v>
      </c>
      <c r="C39" s="1">
        <v>0.35</v>
      </c>
      <c r="D39" s="1">
        <v>0.4</v>
      </c>
      <c r="E39" s="1">
        <v>0.45</v>
      </c>
      <c r="F39" s="1">
        <v>0.5</v>
      </c>
      <c r="G39" s="1">
        <v>0.55000000000000004</v>
      </c>
      <c r="H39" s="1">
        <v>0.6</v>
      </c>
      <c r="I39" s="1">
        <v>0.65</v>
      </c>
      <c r="J39" s="1">
        <v>0.15</v>
      </c>
      <c r="K39" s="1">
        <v>0.35</v>
      </c>
      <c r="L39" s="1">
        <v>0.45</v>
      </c>
      <c r="M39" s="1">
        <v>0.55000000000000004</v>
      </c>
      <c r="N39" s="1">
        <v>0.6</v>
      </c>
      <c r="O39" s="1">
        <v>0.65</v>
      </c>
      <c r="P39" s="1">
        <v>0.7</v>
      </c>
      <c r="Q39" s="1">
        <v>0.75</v>
      </c>
      <c r="R39" s="1">
        <v>0.8</v>
      </c>
      <c r="S39" s="1">
        <v>0.05</v>
      </c>
      <c r="T39" s="1">
        <v>0.1</v>
      </c>
      <c r="U39" s="1">
        <v>0.15</v>
      </c>
      <c r="V39" s="1">
        <v>0.2</v>
      </c>
      <c r="W39" s="1">
        <v>0.25</v>
      </c>
      <c r="X39" s="1">
        <v>0.3</v>
      </c>
      <c r="Y39" s="1">
        <v>0.05</v>
      </c>
      <c r="Z39" s="1">
        <v>0.15</v>
      </c>
      <c r="AA39" s="1">
        <v>0.3</v>
      </c>
      <c r="AB39" s="1">
        <v>0.45</v>
      </c>
      <c r="AC39" s="1">
        <v>0.5</v>
      </c>
      <c r="AD39" s="1">
        <v>0.6</v>
      </c>
      <c r="AE39" s="1">
        <v>0.65</v>
      </c>
      <c r="AF39" s="1">
        <v>0.05</v>
      </c>
      <c r="AG39" s="89">
        <v>0.2</v>
      </c>
      <c r="AH39" s="1">
        <v>0.35</v>
      </c>
      <c r="AI39" s="1">
        <v>0.45</v>
      </c>
      <c r="AJ39" s="89">
        <v>0.5</v>
      </c>
      <c r="AK39" s="1">
        <v>0.55000000000000004</v>
      </c>
      <c r="AL39" s="1">
        <v>0.15</v>
      </c>
      <c r="AM39" s="1">
        <v>0.3</v>
      </c>
      <c r="AN39" s="1">
        <v>0.45</v>
      </c>
      <c r="AO39" s="1">
        <v>0.55000000000000004</v>
      </c>
      <c r="AP39" s="1">
        <v>0.6</v>
      </c>
      <c r="AQ39" s="1">
        <v>0.65</v>
      </c>
    </row>
    <row r="40" spans="1:43" x14ac:dyDescent="0.25">
      <c r="A40" s="1"/>
      <c r="B40" s="1"/>
      <c r="C40" s="1"/>
      <c r="D40" s="1"/>
      <c r="E40" s="1"/>
      <c r="F40" s="1"/>
      <c r="G40" s="1"/>
      <c r="H40" s="1"/>
      <c r="I40" s="1"/>
      <c r="AL40" s="1"/>
      <c r="AM40" s="89"/>
      <c r="AN40" s="1"/>
      <c r="AO40" s="1"/>
      <c r="AP40" s="89"/>
      <c r="AQ40" s="1"/>
    </row>
    <row r="41" spans="1:43" x14ac:dyDescent="0.25">
      <c r="A41" s="1" t="s">
        <v>21</v>
      </c>
      <c r="B41" s="1" t="s">
        <v>22</v>
      </c>
      <c r="C41" s="1" t="s">
        <v>23</v>
      </c>
      <c r="D41" s="1" t="s">
        <v>24</v>
      </c>
      <c r="E41" s="1" t="s">
        <v>25</v>
      </c>
      <c r="F41" s="1" t="s">
        <v>26</v>
      </c>
      <c r="G41" s="1" t="s">
        <v>27</v>
      </c>
      <c r="H41" s="1" t="s">
        <v>28</v>
      </c>
      <c r="I41" s="1" t="s">
        <v>29</v>
      </c>
    </row>
    <row r="42" spans="1:43" x14ac:dyDescent="0.25">
      <c r="A42" s="1">
        <v>0.15</v>
      </c>
      <c r="B42" s="1">
        <v>0.35</v>
      </c>
      <c r="C42" s="1">
        <v>0.45</v>
      </c>
      <c r="D42" s="1">
        <v>0.55000000000000004</v>
      </c>
      <c r="E42" s="1">
        <v>0.6</v>
      </c>
      <c r="F42" s="1">
        <v>0.65</v>
      </c>
      <c r="G42" s="1">
        <v>0.7</v>
      </c>
      <c r="H42" s="1">
        <v>0.75</v>
      </c>
      <c r="I42" s="1">
        <v>0.8</v>
      </c>
    </row>
    <row r="43" spans="1:43" x14ac:dyDescent="0.25">
      <c r="A43" s="1"/>
      <c r="B43" s="1"/>
      <c r="C43" s="1"/>
      <c r="D43" s="1"/>
      <c r="E43" s="1"/>
      <c r="F43" s="1"/>
      <c r="G43" s="1"/>
      <c r="H43" s="1"/>
      <c r="I43" s="1"/>
    </row>
    <row r="44" spans="1:43" x14ac:dyDescent="0.25">
      <c r="A44" s="1" t="s">
        <v>30</v>
      </c>
      <c r="B44" s="1" t="s">
        <v>31</v>
      </c>
      <c r="C44" s="1" t="s">
        <v>32</v>
      </c>
      <c r="D44" s="1" t="s">
        <v>33</v>
      </c>
      <c r="E44" s="1" t="s">
        <v>34</v>
      </c>
      <c r="F44" s="1" t="s">
        <v>35</v>
      </c>
      <c r="G44" s="1"/>
      <c r="H44" s="1"/>
      <c r="I44" s="1"/>
    </row>
    <row r="45" spans="1:43" x14ac:dyDescent="0.25">
      <c r="A45" s="1">
        <v>0.05</v>
      </c>
      <c r="B45" s="1">
        <v>0.1</v>
      </c>
      <c r="C45" s="1">
        <v>0.15</v>
      </c>
      <c r="D45" s="1">
        <v>0.2</v>
      </c>
      <c r="E45" s="1">
        <v>0.25</v>
      </c>
      <c r="F45" s="1">
        <v>0.3</v>
      </c>
      <c r="G45" s="1"/>
      <c r="H45" s="1"/>
      <c r="I45" s="1"/>
    </row>
    <row r="46" spans="1:43" x14ac:dyDescent="0.25">
      <c r="A46" s="1"/>
      <c r="B46" s="1"/>
      <c r="C46" s="1"/>
      <c r="D46" s="1"/>
      <c r="E46" s="1"/>
      <c r="F46" s="1"/>
      <c r="G46" s="1"/>
      <c r="H46" s="1"/>
      <c r="I46" s="1"/>
    </row>
    <row r="47" spans="1:43" x14ac:dyDescent="0.25">
      <c r="A47" s="1" t="s">
        <v>36</v>
      </c>
      <c r="B47" s="1" t="s">
        <v>37</v>
      </c>
      <c r="C47" s="1" t="s">
        <v>38</v>
      </c>
      <c r="D47" s="1" t="s">
        <v>39</v>
      </c>
      <c r="E47" s="1" t="s">
        <v>40</v>
      </c>
      <c r="F47" s="1" t="s">
        <v>41</v>
      </c>
      <c r="G47" s="1"/>
      <c r="H47" s="1"/>
      <c r="I47" s="1"/>
    </row>
    <row r="48" spans="1:43" x14ac:dyDescent="0.25">
      <c r="A48" s="1">
        <v>0.05</v>
      </c>
      <c r="B48" s="1">
        <v>0.15</v>
      </c>
      <c r="C48" s="1">
        <v>0.3</v>
      </c>
      <c r="D48" s="1">
        <v>0.45</v>
      </c>
      <c r="E48" s="1">
        <v>0.5</v>
      </c>
      <c r="F48" s="1">
        <v>0.6</v>
      </c>
      <c r="G48" s="1"/>
      <c r="H48" s="1"/>
      <c r="I48" s="1"/>
    </row>
    <row r="49" spans="1:20" x14ac:dyDescent="0.25">
      <c r="A49" s="1"/>
      <c r="B49" s="1"/>
      <c r="C49" s="1"/>
      <c r="D49" s="1"/>
      <c r="E49" s="1"/>
      <c r="F49" s="1"/>
      <c r="G49" s="1"/>
      <c r="H49" s="1"/>
      <c r="I49" s="1"/>
    </row>
    <row r="50" spans="1:20" x14ac:dyDescent="0.25">
      <c r="A50" s="1" t="s">
        <v>42</v>
      </c>
      <c r="B50" s="1" t="s">
        <v>43</v>
      </c>
      <c r="C50" s="1" t="s">
        <v>44</v>
      </c>
      <c r="D50" s="1" t="s">
        <v>45</v>
      </c>
      <c r="E50" s="1" t="s">
        <v>46</v>
      </c>
      <c r="F50" s="1" t="s">
        <v>47</v>
      </c>
      <c r="G50" s="1"/>
      <c r="H50" s="1"/>
      <c r="I50" s="1"/>
    </row>
    <row r="51" spans="1:20" x14ac:dyDescent="0.25">
      <c r="A51" s="1">
        <v>0.05</v>
      </c>
      <c r="B51" s="89">
        <v>0.2</v>
      </c>
      <c r="C51" s="1">
        <v>0.35</v>
      </c>
      <c r="D51" s="1">
        <v>0.45</v>
      </c>
      <c r="E51" s="89">
        <v>0.5</v>
      </c>
      <c r="F51" s="1">
        <v>0.55000000000000004</v>
      </c>
      <c r="G51" s="1"/>
      <c r="H51" s="1"/>
      <c r="I51" s="1"/>
    </row>
    <row r="52" spans="1:20" x14ac:dyDescent="0.25">
      <c r="A52" s="1"/>
      <c r="B52" s="1"/>
      <c r="C52" s="1"/>
      <c r="D52" s="1"/>
      <c r="E52" s="1"/>
      <c r="F52" s="1"/>
      <c r="G52" s="1"/>
      <c r="H52" s="1"/>
      <c r="I52" s="1"/>
    </row>
    <row r="53" spans="1:20" x14ac:dyDescent="0.25">
      <c r="A53" s="59" t="s">
        <v>1166</v>
      </c>
      <c r="B53" s="59" t="s">
        <v>51</v>
      </c>
      <c r="C53" s="59" t="s">
        <v>52</v>
      </c>
      <c r="D53" s="59" t="s">
        <v>55</v>
      </c>
      <c r="E53" s="59" t="s">
        <v>53</v>
      </c>
      <c r="F53" s="59" t="s">
        <v>1594</v>
      </c>
      <c r="G53" s="59" t="s">
        <v>54</v>
      </c>
      <c r="H53" s="59" t="s">
        <v>1603</v>
      </c>
      <c r="I53" s="59" t="s">
        <v>1643</v>
      </c>
      <c r="J53" s="59" t="s">
        <v>1644</v>
      </c>
      <c r="K53" s="59" t="s">
        <v>1645</v>
      </c>
      <c r="L53" s="59" t="s">
        <v>1646</v>
      </c>
      <c r="M53" s="59" t="s">
        <v>1647</v>
      </c>
      <c r="N53" s="59" t="s">
        <v>1648</v>
      </c>
      <c r="O53" s="59"/>
      <c r="P53" s="59"/>
      <c r="Q53" s="59"/>
      <c r="R53" s="59"/>
      <c r="S53" s="59"/>
      <c r="T53" s="59"/>
    </row>
    <row r="54" spans="1:20" x14ac:dyDescent="0.25">
      <c r="A54" s="59">
        <v>0.15</v>
      </c>
      <c r="B54" s="59">
        <v>0.05</v>
      </c>
      <c r="C54" s="59">
        <v>0.15</v>
      </c>
      <c r="D54" s="59">
        <v>0.2</v>
      </c>
      <c r="E54" s="59">
        <v>0.1</v>
      </c>
      <c r="F54" s="59">
        <v>0.2</v>
      </c>
      <c r="G54" s="59">
        <v>0.5</v>
      </c>
      <c r="H54" s="59">
        <v>0.5</v>
      </c>
      <c r="I54" s="59">
        <v>0.3</v>
      </c>
      <c r="J54" s="59">
        <v>0.6</v>
      </c>
      <c r="K54" s="59">
        <v>0.9</v>
      </c>
      <c r="L54" s="59">
        <v>1.2</v>
      </c>
      <c r="M54" s="59">
        <v>1.5</v>
      </c>
      <c r="N54" s="59">
        <v>1.8</v>
      </c>
      <c r="O54" s="59"/>
      <c r="P54" s="59"/>
      <c r="Q54" s="59"/>
      <c r="R54" s="59"/>
      <c r="S54" s="59"/>
      <c r="T54" s="59"/>
    </row>
    <row r="55" spans="1:20" x14ac:dyDescent="0.25">
      <c r="A55" s="1"/>
      <c r="B55" s="1"/>
      <c r="C55" s="1"/>
      <c r="D55" s="1"/>
      <c r="E55" s="1"/>
      <c r="F55" s="1"/>
      <c r="G55" s="1"/>
      <c r="H55" s="1"/>
      <c r="I55" s="1"/>
    </row>
    <row r="56" spans="1:20" x14ac:dyDescent="0.25">
      <c r="A56" s="1"/>
      <c r="B56" s="1"/>
      <c r="C56" s="1"/>
      <c r="D56" s="1"/>
      <c r="E56" s="1"/>
      <c r="F56" s="1"/>
      <c r="G56" s="1"/>
      <c r="H56" s="1"/>
      <c r="I56" s="1"/>
    </row>
    <row r="57" spans="1:20" x14ac:dyDescent="0.25">
      <c r="A57" s="1"/>
      <c r="B57" s="1" t="s">
        <v>56</v>
      </c>
      <c r="C57" s="1" t="s">
        <v>57</v>
      </c>
      <c r="D57" s="1" t="s">
        <v>58</v>
      </c>
      <c r="E57" s="1" t="s">
        <v>59</v>
      </c>
      <c r="F57" s="1" t="s">
        <v>60</v>
      </c>
      <c r="G57" s="1" t="s">
        <v>61</v>
      </c>
      <c r="H57" s="1" t="s">
        <v>62</v>
      </c>
      <c r="I57" s="1" t="s">
        <v>63</v>
      </c>
      <c r="J57" s="1" t="s">
        <v>64</v>
      </c>
      <c r="K57" s="1" t="s">
        <v>65</v>
      </c>
      <c r="L57" s="1"/>
    </row>
    <row r="58" spans="1:20" x14ac:dyDescent="0.25">
      <c r="A58" s="1" t="s">
        <v>1167</v>
      </c>
      <c r="B58" s="1">
        <v>3</v>
      </c>
      <c r="C58" s="1">
        <v>2.5</v>
      </c>
      <c r="D58" s="1">
        <v>2.8</v>
      </c>
      <c r="E58" s="1">
        <v>2.4</v>
      </c>
      <c r="F58" s="1">
        <v>2.9</v>
      </c>
      <c r="G58" s="1">
        <v>2.6</v>
      </c>
      <c r="H58" s="1">
        <v>3.2</v>
      </c>
      <c r="I58" s="1">
        <v>2.7</v>
      </c>
      <c r="J58" s="1">
        <v>2.2999999999999998</v>
      </c>
      <c r="K58" s="1">
        <v>2.1</v>
      </c>
    </row>
    <row r="59" spans="1:20" x14ac:dyDescent="0.25">
      <c r="A59" s="1" t="s">
        <v>1168</v>
      </c>
      <c r="B59" s="1">
        <v>2.7</v>
      </c>
      <c r="C59" s="1">
        <v>2.5</v>
      </c>
      <c r="D59" s="1">
        <v>2.4</v>
      </c>
      <c r="E59" s="1">
        <v>2.2000000000000002</v>
      </c>
      <c r="F59" s="1">
        <v>3.3</v>
      </c>
      <c r="G59" s="1">
        <v>3.3</v>
      </c>
      <c r="H59" s="1">
        <v>3</v>
      </c>
      <c r="I59" s="1">
        <v>2.6</v>
      </c>
      <c r="J59" s="1">
        <v>2.4</v>
      </c>
      <c r="K59" s="1">
        <v>2.1</v>
      </c>
    </row>
    <row r="60" spans="1:20" x14ac:dyDescent="0.25">
      <c r="A60" s="1" t="s">
        <v>1169</v>
      </c>
      <c r="B60" s="1">
        <v>2.5</v>
      </c>
      <c r="C60" s="1">
        <v>2.2999999999999998</v>
      </c>
      <c r="D60" s="1">
        <v>2.6</v>
      </c>
      <c r="E60" s="1">
        <v>2.2999999999999998</v>
      </c>
      <c r="F60" s="1">
        <v>2.6</v>
      </c>
      <c r="G60" s="1">
        <v>2.2999999999999998</v>
      </c>
      <c r="H60" s="1">
        <v>2.9</v>
      </c>
      <c r="I60" s="1">
        <v>2.9</v>
      </c>
      <c r="J60" s="1">
        <v>2.4</v>
      </c>
      <c r="K60" s="1">
        <v>2.1</v>
      </c>
    </row>
    <row r="61" spans="1:20" x14ac:dyDescent="0.25">
      <c r="A61" s="1"/>
      <c r="B61" s="1"/>
      <c r="C61" s="1"/>
      <c r="D61" s="1"/>
      <c r="E61" s="1"/>
      <c r="F61" s="1"/>
      <c r="G61" s="1"/>
      <c r="H61" s="1"/>
      <c r="I61" s="1"/>
    </row>
    <row r="62" spans="1:20" x14ac:dyDescent="0.25">
      <c r="A62" s="1"/>
      <c r="B62" s="1"/>
      <c r="C62" s="1"/>
      <c r="D62" s="1"/>
      <c r="E62" s="1"/>
      <c r="F62" s="1"/>
      <c r="G62" s="1"/>
      <c r="H62" s="1"/>
      <c r="I62" s="1"/>
    </row>
    <row r="63" spans="1:20" x14ac:dyDescent="0.25">
      <c r="A63" s="1" t="s">
        <v>1167</v>
      </c>
      <c r="B63" s="1">
        <v>2</v>
      </c>
      <c r="C63" s="1"/>
      <c r="D63" s="1"/>
      <c r="E63" s="1"/>
      <c r="F63" s="1"/>
      <c r="G63" s="1"/>
      <c r="H63" s="1"/>
      <c r="I63" s="1"/>
    </row>
    <row r="64" spans="1:20" x14ac:dyDescent="0.25">
      <c r="A64" s="1" t="s">
        <v>1168</v>
      </c>
      <c r="B64" s="1">
        <v>3</v>
      </c>
      <c r="C64" s="1"/>
      <c r="D64" s="1"/>
      <c r="E64" s="1"/>
      <c r="F64" s="1"/>
      <c r="G64" s="1"/>
      <c r="H64" s="1"/>
      <c r="I64" s="1"/>
    </row>
    <row r="65" spans="1:9" x14ac:dyDescent="0.25">
      <c r="A65" s="1" t="s">
        <v>1169</v>
      </c>
      <c r="B65" s="1">
        <v>4</v>
      </c>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t="s">
        <v>82</v>
      </c>
      <c r="B70" s="1" t="s">
        <v>83</v>
      </c>
      <c r="C70" s="1" t="s">
        <v>84</v>
      </c>
      <c r="D70" s="1" t="s">
        <v>85</v>
      </c>
      <c r="E70" s="1" t="s">
        <v>87</v>
      </c>
      <c r="F70" s="1" t="s">
        <v>88</v>
      </c>
      <c r="G70" s="1" t="s">
        <v>89</v>
      </c>
      <c r="I70" s="1"/>
    </row>
    <row r="71" spans="1:9" x14ac:dyDescent="0.25">
      <c r="A71" s="1">
        <v>0.05</v>
      </c>
      <c r="B71" s="1">
        <v>0.1</v>
      </c>
      <c r="C71" s="1">
        <v>0.2</v>
      </c>
      <c r="D71" s="1">
        <v>0.3</v>
      </c>
      <c r="E71" s="1">
        <v>0.05</v>
      </c>
      <c r="F71" s="1">
        <v>0.1</v>
      </c>
      <c r="G71" s="1">
        <v>0.2</v>
      </c>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row r="101" spans="1:9" x14ac:dyDescent="0.25">
      <c r="A101" s="1"/>
      <c r="B101" s="1"/>
      <c r="C101" s="1"/>
      <c r="D101" s="1"/>
      <c r="E101" s="1"/>
      <c r="F101" s="1"/>
      <c r="G101" s="1"/>
      <c r="H101" s="1"/>
      <c r="I101" s="1"/>
    </row>
    <row r="102" spans="1:9" x14ac:dyDescent="0.25">
      <c r="A102" s="1"/>
      <c r="B102" s="1"/>
      <c r="C102" s="1"/>
      <c r="D102" s="1"/>
      <c r="E102" s="1"/>
      <c r="F102" s="1"/>
      <c r="G102" s="1"/>
      <c r="H102" s="1"/>
      <c r="I102" s="1"/>
    </row>
    <row r="103" spans="1:9" x14ac:dyDescent="0.25">
      <c r="A103" s="1"/>
      <c r="B103" s="1"/>
      <c r="C103" s="1"/>
      <c r="D103" s="1"/>
      <c r="E103" s="1"/>
      <c r="F103" s="1"/>
      <c r="G103" s="1"/>
      <c r="H103" s="1"/>
      <c r="I103" s="1"/>
    </row>
    <row r="104" spans="1:9" x14ac:dyDescent="0.25">
      <c r="A104" s="1"/>
      <c r="B104" s="1"/>
      <c r="C104" s="1"/>
      <c r="D104" s="1"/>
      <c r="E104" s="1"/>
      <c r="F104" s="1"/>
      <c r="G104" s="1"/>
      <c r="H104" s="1"/>
      <c r="I104" s="1"/>
    </row>
    <row r="105" spans="1:9" x14ac:dyDescent="0.25">
      <c r="A105" s="1"/>
      <c r="B105" s="1"/>
      <c r="C105" s="1"/>
      <c r="D105" s="1"/>
      <c r="E105" s="1"/>
      <c r="F105" s="1"/>
      <c r="G105" s="1"/>
      <c r="H105" s="1"/>
      <c r="I105" s="1"/>
    </row>
    <row r="106" spans="1:9" x14ac:dyDescent="0.25">
      <c r="A106" s="1"/>
      <c r="B106" s="1"/>
      <c r="C106" s="1"/>
      <c r="D106" s="1"/>
      <c r="E106" s="1"/>
      <c r="F106" s="1"/>
      <c r="G106" s="1"/>
      <c r="H106" s="1"/>
      <c r="I106" s="1"/>
    </row>
    <row r="107" spans="1:9" x14ac:dyDescent="0.25">
      <c r="A107" s="1"/>
      <c r="B107" s="1"/>
      <c r="C107" s="1"/>
      <c r="D107" s="1"/>
      <c r="E107" s="1"/>
      <c r="F107" s="1"/>
      <c r="G107" s="1"/>
      <c r="H107" s="1"/>
      <c r="I107" s="1"/>
    </row>
    <row r="108" spans="1:9" x14ac:dyDescent="0.25">
      <c r="A108" s="1"/>
      <c r="B108" s="1"/>
      <c r="C108" s="1"/>
      <c r="D108" s="1"/>
      <c r="E108" s="1"/>
      <c r="F108" s="1"/>
      <c r="G108" s="1"/>
      <c r="H108" s="1"/>
      <c r="I108" s="1"/>
    </row>
    <row r="109" spans="1:9" x14ac:dyDescent="0.25">
      <c r="A109" s="1"/>
      <c r="B109" s="1"/>
      <c r="C109" s="1"/>
      <c r="D109" s="1"/>
      <c r="E109" s="1"/>
      <c r="F109" s="1"/>
      <c r="G109" s="1"/>
      <c r="H109" s="1"/>
      <c r="I109" s="1"/>
    </row>
    <row r="110" spans="1:9" x14ac:dyDescent="0.25">
      <c r="A110" s="1"/>
      <c r="B110" s="1"/>
      <c r="C110" s="1"/>
      <c r="D110" s="1"/>
      <c r="E110" s="1"/>
      <c r="F110" s="1"/>
      <c r="G110" s="1"/>
      <c r="H110" s="1"/>
      <c r="I110" s="1"/>
    </row>
    <row r="111" spans="1:9" x14ac:dyDescent="0.25">
      <c r="A111" s="1"/>
      <c r="B111" s="1"/>
      <c r="C111" s="1"/>
      <c r="D111" s="1"/>
      <c r="E111" s="1"/>
      <c r="F111" s="1"/>
      <c r="G111" s="1"/>
      <c r="H111" s="1"/>
      <c r="I111" s="1"/>
    </row>
    <row r="112" spans="1:9" x14ac:dyDescent="0.25">
      <c r="A112" s="1"/>
      <c r="B112" s="1"/>
      <c r="C112" s="1"/>
      <c r="D112" s="1"/>
      <c r="E112" s="1"/>
      <c r="F112" s="1"/>
      <c r="G112" s="1"/>
      <c r="H112" s="1"/>
      <c r="I112" s="1"/>
    </row>
    <row r="113" spans="1:9" x14ac:dyDescent="0.25">
      <c r="A113" s="1"/>
      <c r="B113" s="1"/>
      <c r="C113" s="1"/>
      <c r="D113" s="1"/>
      <c r="E113" s="1"/>
      <c r="F113" s="1"/>
      <c r="G113" s="1"/>
      <c r="H113" s="1"/>
      <c r="I113" s="1"/>
    </row>
    <row r="114" spans="1:9" x14ac:dyDescent="0.25">
      <c r="A114" s="1"/>
      <c r="B114" s="1"/>
      <c r="C114" s="1"/>
      <c r="D114" s="1"/>
      <c r="E114" s="1"/>
      <c r="F114" s="1"/>
      <c r="G114" s="1"/>
      <c r="H114" s="1"/>
      <c r="I114" s="1"/>
    </row>
    <row r="115" spans="1:9" x14ac:dyDescent="0.25">
      <c r="A115" s="1"/>
      <c r="B115" s="1"/>
      <c r="C115" s="1"/>
      <c r="D115" s="1"/>
      <c r="E115" s="1"/>
      <c r="F115" s="1"/>
      <c r="G115" s="1"/>
      <c r="H115" s="1"/>
      <c r="I115" s="1"/>
    </row>
    <row r="116" spans="1:9" x14ac:dyDescent="0.25">
      <c r="A116" s="1"/>
      <c r="B116" s="1"/>
      <c r="C116" s="1"/>
      <c r="D116" s="1"/>
      <c r="E116" s="1"/>
      <c r="F116" s="1"/>
      <c r="G116" s="1"/>
      <c r="H116" s="1"/>
      <c r="I116" s="1"/>
    </row>
    <row r="117" spans="1:9" x14ac:dyDescent="0.25">
      <c r="A117" s="1"/>
      <c r="B117" s="1"/>
      <c r="C117" s="1"/>
      <c r="D117" s="1"/>
      <c r="E117" s="1"/>
      <c r="F117" s="1"/>
      <c r="G117" s="1"/>
      <c r="H117" s="1"/>
      <c r="I117" s="1"/>
    </row>
    <row r="118" spans="1:9" x14ac:dyDescent="0.25">
      <c r="A118" s="1"/>
      <c r="B118" s="1"/>
      <c r="C118" s="1"/>
      <c r="D118" s="1"/>
      <c r="E118" s="1"/>
      <c r="F118" s="1"/>
      <c r="G118" s="1"/>
      <c r="H118" s="1"/>
      <c r="I118" s="1"/>
    </row>
    <row r="119" spans="1:9" x14ac:dyDescent="0.25">
      <c r="A119" s="1"/>
      <c r="B119" s="1"/>
      <c r="C119" s="1"/>
      <c r="D119" s="1"/>
      <c r="E119" s="1"/>
      <c r="F119" s="1"/>
      <c r="G119" s="1"/>
      <c r="H119" s="1"/>
      <c r="I119" s="1"/>
    </row>
    <row r="120" spans="1:9" x14ac:dyDescent="0.25">
      <c r="A120" s="1"/>
      <c r="B120" s="1"/>
      <c r="C120" s="1"/>
      <c r="D120" s="1"/>
      <c r="E120" s="1"/>
      <c r="F120" s="1"/>
      <c r="G120" s="1"/>
      <c r="H120" s="1"/>
      <c r="I120" s="1"/>
    </row>
    <row r="121" spans="1:9" x14ac:dyDescent="0.25">
      <c r="A121" s="1"/>
      <c r="B121" s="1"/>
      <c r="C121" s="1"/>
      <c r="D121" s="1"/>
      <c r="E121" s="1"/>
      <c r="F121" s="1"/>
      <c r="G121" s="1"/>
      <c r="H121" s="1"/>
      <c r="I121" s="1"/>
    </row>
    <row r="122" spans="1:9" x14ac:dyDescent="0.25">
      <c r="A122" s="1"/>
      <c r="B122" s="1"/>
      <c r="C122" s="1"/>
      <c r="D122" s="1"/>
      <c r="E122" s="1"/>
      <c r="F122" s="1"/>
      <c r="G122" s="1"/>
      <c r="H122" s="1"/>
      <c r="I122" s="1"/>
    </row>
    <row r="123" spans="1:9" x14ac:dyDescent="0.25">
      <c r="A123" s="1"/>
      <c r="B123" s="1"/>
      <c r="C123" s="1"/>
      <c r="D123" s="1"/>
      <c r="E123" s="1"/>
      <c r="F123" s="1"/>
      <c r="G123" s="1"/>
      <c r="H123" s="1"/>
      <c r="I123" s="1"/>
    </row>
    <row r="124" spans="1:9" x14ac:dyDescent="0.25">
      <c r="A124" s="1"/>
      <c r="B124" s="1"/>
      <c r="C124" s="1"/>
      <c r="D124" s="1"/>
      <c r="E124" s="1"/>
      <c r="F124" s="1"/>
      <c r="G124" s="1"/>
      <c r="H124" s="1"/>
      <c r="I124" s="1"/>
    </row>
    <row r="125" spans="1:9" x14ac:dyDescent="0.25">
      <c r="A125" s="1"/>
      <c r="B125" s="1"/>
      <c r="C125" s="1"/>
      <c r="D125" s="1"/>
      <c r="E125" s="1"/>
      <c r="F125" s="1"/>
      <c r="G125" s="1"/>
      <c r="H125" s="1"/>
      <c r="I125" s="1"/>
    </row>
    <row r="126" spans="1:9" x14ac:dyDescent="0.25">
      <c r="A126" s="1"/>
      <c r="B126" s="1"/>
      <c r="C126" s="1"/>
      <c r="D126" s="1"/>
      <c r="E126" s="1"/>
      <c r="F126" s="1"/>
      <c r="G126" s="1"/>
      <c r="H126" s="1"/>
      <c r="I126" s="1"/>
    </row>
  </sheetData>
  <sortState xmlns:xlrd2="http://schemas.microsoft.com/office/spreadsheetml/2017/richdata2" ref="A2:A4">
    <sortCondition ref="A2"/>
  </sortState>
  <pageMargins left="0.7" right="0.7" top="0.75" bottom="0.75" header="0.3" footer="0.3"/>
  <pageSetup paperSize="9" orientation="portrait" r:id="rId1"/>
  <tableParts count="2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T45"/>
  <sheetViews>
    <sheetView workbookViewId="0">
      <selection activeCell="C5" sqref="C5:T6"/>
    </sheetView>
  </sheetViews>
  <sheetFormatPr defaultRowHeight="15" x14ac:dyDescent="0.25"/>
  <cols>
    <col min="1" max="1" width="50.85546875" customWidth="1"/>
    <col min="3" max="3" width="22.5703125" bestFit="1" customWidth="1"/>
    <col min="4" max="4" width="25.5703125" bestFit="1" customWidth="1"/>
    <col min="5" max="5" width="21.140625" bestFit="1" customWidth="1"/>
    <col min="6" max="6" width="20.140625" bestFit="1" customWidth="1"/>
    <col min="7" max="7" width="22.5703125" bestFit="1" customWidth="1"/>
    <col min="8" max="8" width="16.5703125" bestFit="1" customWidth="1"/>
    <col min="9" max="9" width="21.140625" bestFit="1" customWidth="1"/>
    <col min="10" max="10" width="23.28515625" bestFit="1" customWidth="1"/>
    <col min="11" max="11" width="20.140625" bestFit="1" customWidth="1"/>
    <col min="12" max="12" width="19.5703125" bestFit="1" customWidth="1"/>
    <col min="13" max="13" width="19.140625" bestFit="1" customWidth="1"/>
    <col min="14" max="14" width="21.140625" bestFit="1" customWidth="1"/>
    <col min="15" max="15" width="18.85546875" bestFit="1" customWidth="1"/>
    <col min="16" max="16" width="15" bestFit="1" customWidth="1"/>
    <col min="17" max="17" width="16.85546875" bestFit="1" customWidth="1"/>
    <col min="18" max="18" width="16.5703125" bestFit="1" customWidth="1"/>
    <col min="19" max="19" width="15.5703125" bestFit="1" customWidth="1"/>
    <col min="20" max="20" width="15" bestFit="1" customWidth="1"/>
  </cols>
  <sheetData>
    <row r="2" spans="1:20" x14ac:dyDescent="0.25">
      <c r="A2" t="s">
        <v>93</v>
      </c>
    </row>
    <row r="3" spans="1:20" x14ac:dyDescent="0.25">
      <c r="A3" t="s">
        <v>94</v>
      </c>
    </row>
    <row r="4" spans="1:20" x14ac:dyDescent="0.25">
      <c r="A4" t="s">
        <v>95</v>
      </c>
    </row>
    <row r="5" spans="1:20" x14ac:dyDescent="0.25">
      <c r="A5" t="s">
        <v>96</v>
      </c>
      <c r="C5" s="64" t="s">
        <v>1630</v>
      </c>
      <c r="D5" s="64" t="s">
        <v>1631</v>
      </c>
      <c r="E5" s="64" t="s">
        <v>1632</v>
      </c>
      <c r="F5" s="64" t="s">
        <v>1619</v>
      </c>
      <c r="G5" s="64" t="s">
        <v>1620</v>
      </c>
      <c r="H5" s="64" t="s">
        <v>1621</v>
      </c>
      <c r="I5" s="64" t="s">
        <v>1633</v>
      </c>
      <c r="J5" s="64" t="s">
        <v>1634</v>
      </c>
      <c r="K5" s="64" t="s">
        <v>1622</v>
      </c>
      <c r="L5" s="64" t="s">
        <v>1623</v>
      </c>
      <c r="M5" s="64" t="s">
        <v>1624</v>
      </c>
      <c r="N5" s="64" t="s">
        <v>1625</v>
      </c>
      <c r="O5" s="64" t="s">
        <v>1635</v>
      </c>
      <c r="P5" s="64" t="s">
        <v>1626</v>
      </c>
      <c r="Q5" s="64" t="s">
        <v>1636</v>
      </c>
      <c r="R5" s="64" t="s">
        <v>1627</v>
      </c>
      <c r="S5" s="64" t="s">
        <v>1628</v>
      </c>
      <c r="T5" s="64" t="s">
        <v>1629</v>
      </c>
    </row>
    <row r="6" spans="1:20" x14ac:dyDescent="0.25">
      <c r="C6" s="64" t="s">
        <v>1637</v>
      </c>
      <c r="D6" s="64" t="s">
        <v>1637</v>
      </c>
      <c r="E6" s="64" t="s">
        <v>1637</v>
      </c>
      <c r="F6" s="64" t="s">
        <v>1637</v>
      </c>
      <c r="G6" s="64" t="s">
        <v>1637</v>
      </c>
      <c r="H6" s="64" t="s">
        <v>1637</v>
      </c>
      <c r="I6" s="64" t="s">
        <v>1638</v>
      </c>
      <c r="J6" s="64" t="s">
        <v>1638</v>
      </c>
      <c r="K6" s="64" t="s">
        <v>1638</v>
      </c>
      <c r="L6" s="64" t="s">
        <v>1638</v>
      </c>
      <c r="M6" s="64" t="s">
        <v>1638</v>
      </c>
      <c r="N6" s="64" t="s">
        <v>1638</v>
      </c>
      <c r="O6" s="64" t="s">
        <v>1639</v>
      </c>
      <c r="P6" s="64" t="s">
        <v>1639</v>
      </c>
      <c r="Q6" s="64" t="s">
        <v>1639</v>
      </c>
      <c r="R6" s="64" t="s">
        <v>1640</v>
      </c>
      <c r="S6" s="64" t="s">
        <v>1641</v>
      </c>
      <c r="T6" s="64" t="s">
        <v>1641</v>
      </c>
    </row>
    <row r="7" spans="1:20" x14ac:dyDescent="0.25">
      <c r="A7" t="s">
        <v>94</v>
      </c>
      <c r="C7" s="64"/>
      <c r="D7" s="64"/>
      <c r="E7" s="64"/>
      <c r="F7" s="64"/>
      <c r="G7" s="64"/>
      <c r="H7" s="64"/>
      <c r="I7" s="64"/>
      <c r="J7" s="64"/>
      <c r="K7" s="64"/>
      <c r="L7" s="64"/>
      <c r="M7" s="64"/>
      <c r="N7" s="64"/>
      <c r="O7" s="64"/>
      <c r="P7" s="64"/>
    </row>
    <row r="8" spans="1:20" x14ac:dyDescent="0.25">
      <c r="A8" t="s">
        <v>1172</v>
      </c>
    </row>
    <row r="9" spans="1:20" x14ac:dyDescent="0.25">
      <c r="A9" t="s">
        <v>1177</v>
      </c>
    </row>
    <row r="10" spans="1:20" x14ac:dyDescent="0.25">
      <c r="A10" t="s">
        <v>1173</v>
      </c>
    </row>
    <row r="11" spans="1:20" x14ac:dyDescent="0.25">
      <c r="A11" t="s">
        <v>1178</v>
      </c>
    </row>
    <row r="15" spans="1:20" x14ac:dyDescent="0.25">
      <c r="A15" t="s">
        <v>95</v>
      </c>
    </row>
    <row r="16" spans="1:20" x14ac:dyDescent="0.25">
      <c r="A16" t="s">
        <v>1172</v>
      </c>
    </row>
    <row r="17" spans="1:1" x14ac:dyDescent="0.25">
      <c r="A17" t="s">
        <v>1173</v>
      </c>
    </row>
    <row r="18" spans="1:1" x14ac:dyDescent="0.25">
      <c r="A18" t="s">
        <v>1177</v>
      </c>
    </row>
    <row r="19" spans="1:1" x14ac:dyDescent="0.25">
      <c r="A19" t="s">
        <v>1178</v>
      </c>
    </row>
    <row r="20" spans="1:1" x14ac:dyDescent="0.25">
      <c r="A20" t="s">
        <v>1174</v>
      </c>
    </row>
    <row r="21" spans="1:1" x14ac:dyDescent="0.25">
      <c r="A21" t="s">
        <v>1175</v>
      </c>
    </row>
    <row r="22" spans="1:1" x14ac:dyDescent="0.25">
      <c r="A22" t="s">
        <v>1176</v>
      </c>
    </row>
    <row r="23" spans="1:1" x14ac:dyDescent="0.25">
      <c r="A23" t="s">
        <v>1179</v>
      </c>
    </row>
    <row r="24" spans="1:1" x14ac:dyDescent="0.25">
      <c r="A24" t="s">
        <v>1180</v>
      </c>
    </row>
    <row r="25" spans="1:1" x14ac:dyDescent="0.25">
      <c r="A25" t="s">
        <v>1181</v>
      </c>
    </row>
    <row r="26" spans="1:1" x14ac:dyDescent="0.25">
      <c r="A26" t="s">
        <v>1182</v>
      </c>
    </row>
    <row r="27" spans="1:1" x14ac:dyDescent="0.25">
      <c r="A27" t="s">
        <v>1183</v>
      </c>
    </row>
    <row r="28" spans="1:1" x14ac:dyDescent="0.25">
      <c r="A28" t="s">
        <v>1184</v>
      </c>
    </row>
    <row r="29" spans="1:1" x14ac:dyDescent="0.25">
      <c r="A29" t="s">
        <v>1185</v>
      </c>
    </row>
    <row r="30" spans="1:1" x14ac:dyDescent="0.25">
      <c r="A30" t="s">
        <v>1186</v>
      </c>
    </row>
    <row r="31" spans="1:1" x14ac:dyDescent="0.25">
      <c r="A31" t="s">
        <v>1187</v>
      </c>
    </row>
    <row r="33" spans="1:1" x14ac:dyDescent="0.25">
      <c r="A33" t="s">
        <v>96</v>
      </c>
    </row>
    <row r="34" spans="1:1" x14ac:dyDescent="0.25">
      <c r="A34" t="s">
        <v>1618</v>
      </c>
    </row>
    <row r="35" spans="1:1" x14ac:dyDescent="0.25">
      <c r="A35" t="s">
        <v>1619</v>
      </c>
    </row>
    <row r="36" spans="1:1" x14ac:dyDescent="0.25">
      <c r="A36" t="s">
        <v>1620</v>
      </c>
    </row>
    <row r="37" spans="1:1" x14ac:dyDescent="0.25">
      <c r="A37" t="s">
        <v>1621</v>
      </c>
    </row>
    <row r="38" spans="1:1" x14ac:dyDescent="0.25">
      <c r="A38" t="s">
        <v>1622</v>
      </c>
    </row>
    <row r="39" spans="1:1" x14ac:dyDescent="0.25">
      <c r="A39" t="s">
        <v>1623</v>
      </c>
    </row>
    <row r="40" spans="1:1" x14ac:dyDescent="0.25">
      <c r="A40" t="s">
        <v>1624</v>
      </c>
    </row>
    <row r="41" spans="1:1" x14ac:dyDescent="0.25">
      <c r="A41" t="s">
        <v>1625</v>
      </c>
    </row>
    <row r="42" spans="1:1" x14ac:dyDescent="0.25">
      <c r="A42" t="s">
        <v>1626</v>
      </c>
    </row>
    <row r="43" spans="1:1" x14ac:dyDescent="0.25">
      <c r="A43" t="s">
        <v>1627</v>
      </c>
    </row>
    <row r="44" spans="1:1" x14ac:dyDescent="0.25">
      <c r="A44" t="s">
        <v>1628</v>
      </c>
    </row>
    <row r="45" spans="1:1" x14ac:dyDescent="0.25">
      <c r="A45" t="s">
        <v>1629</v>
      </c>
    </row>
  </sheetData>
  <pageMargins left="0.7" right="0.7" top="0.75" bottom="0.75" header="0.3" footer="0.3"/>
  <pageSetup paperSize="9" orientation="portrait"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1"/>
  <dimension ref="A1:J569"/>
  <sheetViews>
    <sheetView topLeftCell="A557" zoomScale="82" zoomScaleNormal="82" workbookViewId="0">
      <selection activeCell="A350" sqref="A1:XFD1048576"/>
    </sheetView>
  </sheetViews>
  <sheetFormatPr defaultRowHeight="15" x14ac:dyDescent="0.25"/>
  <cols>
    <col min="1" max="1" width="16.28515625" style="1" bestFit="1" customWidth="1"/>
    <col min="2" max="2" width="25" bestFit="1" customWidth="1"/>
    <col min="3" max="3" width="69.85546875" bestFit="1" customWidth="1"/>
    <col min="4" max="4" width="20.140625" bestFit="1" customWidth="1"/>
    <col min="5" max="5" width="10.5703125" bestFit="1" customWidth="1"/>
    <col min="6" max="6" width="23.5703125" style="1" bestFit="1" customWidth="1"/>
    <col min="7" max="7" width="19.7109375" style="1" bestFit="1" customWidth="1"/>
    <col min="8" max="8" width="38.7109375" style="1" bestFit="1" customWidth="1"/>
    <col min="9" max="9" width="23.140625" style="1" bestFit="1" customWidth="1"/>
    <col min="10" max="10" width="15" bestFit="1" customWidth="1"/>
  </cols>
  <sheetData>
    <row r="1" spans="1:10" x14ac:dyDescent="0.25">
      <c r="A1" s="1" t="s">
        <v>97</v>
      </c>
      <c r="B1" s="1" t="s">
        <v>98</v>
      </c>
      <c r="C1" s="1" t="s">
        <v>99</v>
      </c>
      <c r="D1" s="1" t="s">
        <v>100</v>
      </c>
      <c r="E1" s="1" t="s">
        <v>101</v>
      </c>
      <c r="F1" s="1" t="s">
        <v>102</v>
      </c>
      <c r="G1" s="1" t="s">
        <v>103</v>
      </c>
      <c r="I1" s="1" t="s">
        <v>104</v>
      </c>
      <c r="J1" s="1" t="s">
        <v>105</v>
      </c>
    </row>
    <row r="2" spans="1:10" ht="15" customHeight="1" x14ac:dyDescent="0.25">
      <c r="A2" s="1">
        <v>131694</v>
      </c>
      <c r="B2" s="1" t="s">
        <v>106</v>
      </c>
      <c r="C2" s="1" t="s">
        <v>107</v>
      </c>
      <c r="D2" s="1" t="s">
        <v>108</v>
      </c>
      <c r="E2" s="1" t="s">
        <v>109</v>
      </c>
      <c r="F2" s="1" t="s">
        <v>110</v>
      </c>
      <c r="G2" s="1" t="s">
        <v>111</v>
      </c>
      <c r="H2" s="1" t="str">
        <f>G2&amp;" "&amp;F2</f>
        <v>MARIA MADALENA CALCADA</v>
      </c>
      <c r="I2" s="4" t="s">
        <v>112</v>
      </c>
      <c r="J2" s="5"/>
    </row>
    <row r="3" spans="1:10" ht="15" customHeight="1" x14ac:dyDescent="0.25">
      <c r="A3" s="1">
        <v>141566</v>
      </c>
      <c r="B3" s="1" t="s">
        <v>106</v>
      </c>
      <c r="C3" s="1" t="s">
        <v>107</v>
      </c>
      <c r="D3" s="1" t="s">
        <v>108</v>
      </c>
      <c r="E3" s="1" t="s">
        <v>109</v>
      </c>
      <c r="F3" s="1" t="s">
        <v>113</v>
      </c>
      <c r="G3" s="1" t="s">
        <v>114</v>
      </c>
      <c r="H3" s="1" t="str">
        <f t="shared" ref="H3:H66" si="0">G3&amp;" "&amp;F3</f>
        <v>ELEONORA SHVACHIY</v>
      </c>
      <c r="I3" s="4" t="s">
        <v>115</v>
      </c>
      <c r="J3" s="6" t="s">
        <v>116</v>
      </c>
    </row>
    <row r="4" spans="1:10" ht="15" customHeight="1" x14ac:dyDescent="0.25">
      <c r="A4" s="1">
        <v>204201</v>
      </c>
      <c r="B4" s="1" t="s">
        <v>106</v>
      </c>
      <c r="C4" s="1" t="s">
        <v>107</v>
      </c>
      <c r="D4" s="1" t="s">
        <v>108</v>
      </c>
      <c r="E4" s="1" t="s">
        <v>109</v>
      </c>
      <c r="F4" s="1" t="s">
        <v>117</v>
      </c>
      <c r="G4" s="1" t="s">
        <v>118</v>
      </c>
      <c r="H4" s="1" t="str">
        <f t="shared" si="0"/>
        <v>CAROLINA SANTOS PITEIRA</v>
      </c>
      <c r="I4" s="4" t="s">
        <v>119</v>
      </c>
      <c r="J4" s="6" t="s">
        <v>116</v>
      </c>
    </row>
    <row r="5" spans="1:10" ht="15" customHeight="1" x14ac:dyDescent="0.25">
      <c r="A5" s="1">
        <v>204204</v>
      </c>
      <c r="B5" s="1" t="s">
        <v>106</v>
      </c>
      <c r="C5" s="1" t="s">
        <v>107</v>
      </c>
      <c r="D5" s="1" t="s">
        <v>108</v>
      </c>
      <c r="E5" s="1" t="s">
        <v>109</v>
      </c>
      <c r="F5" s="1" t="s">
        <v>120</v>
      </c>
      <c r="G5" s="1" t="s">
        <v>121</v>
      </c>
      <c r="H5" s="1" t="str">
        <f t="shared" si="0"/>
        <v>CATARINA SOFIA MOREIRA</v>
      </c>
      <c r="I5" s="4" t="s">
        <v>122</v>
      </c>
      <c r="J5" s="6" t="s">
        <v>123</v>
      </c>
    </row>
    <row r="6" spans="1:10" ht="15" customHeight="1" x14ac:dyDescent="0.25">
      <c r="A6" s="1">
        <v>204211</v>
      </c>
      <c r="B6" s="1" t="s">
        <v>106</v>
      </c>
      <c r="C6" s="1" t="s">
        <v>107</v>
      </c>
      <c r="D6" s="1" t="s">
        <v>108</v>
      </c>
      <c r="E6" s="1" t="s">
        <v>109</v>
      </c>
      <c r="F6" s="1" t="s">
        <v>124</v>
      </c>
      <c r="G6" s="1" t="s">
        <v>111</v>
      </c>
      <c r="H6" s="1" t="str">
        <f t="shared" si="0"/>
        <v>MARIA LEONOR FALCATO</v>
      </c>
      <c r="I6" s="4" t="s">
        <v>125</v>
      </c>
      <c r="J6" s="7" t="s">
        <v>116</v>
      </c>
    </row>
    <row r="7" spans="1:10" ht="15" customHeight="1" x14ac:dyDescent="0.25">
      <c r="A7" s="1">
        <v>204206</v>
      </c>
      <c r="B7" s="1" t="s">
        <v>106</v>
      </c>
      <c r="C7" s="1" t="s">
        <v>107</v>
      </c>
      <c r="D7" s="1" t="s">
        <v>108</v>
      </c>
      <c r="E7" s="1" t="s">
        <v>109</v>
      </c>
      <c r="F7" s="1" t="s">
        <v>126</v>
      </c>
      <c r="G7" s="1" t="s">
        <v>127</v>
      </c>
      <c r="H7" s="1" t="str">
        <f t="shared" si="0"/>
        <v>FILIPA TANGANHO CRESPO</v>
      </c>
      <c r="I7" s="4" t="s">
        <v>128</v>
      </c>
      <c r="J7" s="7" t="s">
        <v>116</v>
      </c>
    </row>
    <row r="8" spans="1:10" ht="15" customHeight="1" x14ac:dyDescent="0.25">
      <c r="A8" s="1">
        <v>124798</v>
      </c>
      <c r="B8" s="1" t="s">
        <v>106</v>
      </c>
      <c r="C8" s="1" t="s">
        <v>107</v>
      </c>
      <c r="D8" s="1" t="s">
        <v>108</v>
      </c>
      <c r="E8" s="1" t="s">
        <v>109</v>
      </c>
      <c r="F8" s="1" t="s">
        <v>129</v>
      </c>
      <c r="G8" s="1" t="s">
        <v>130</v>
      </c>
      <c r="H8" s="1" t="str">
        <f t="shared" si="0"/>
        <v>MARIANA NOGUEIRA GANHAO</v>
      </c>
      <c r="I8" s="8" t="s">
        <v>131</v>
      </c>
      <c r="J8" s="7" t="s">
        <v>116</v>
      </c>
    </row>
    <row r="9" spans="1:10" ht="15" customHeight="1" x14ac:dyDescent="0.25">
      <c r="A9" s="1">
        <v>129118</v>
      </c>
      <c r="B9" s="1" t="s">
        <v>106</v>
      </c>
      <c r="C9" s="1" t="s">
        <v>107</v>
      </c>
      <c r="D9" s="1" t="s">
        <v>108</v>
      </c>
      <c r="E9" s="1" t="s">
        <v>109</v>
      </c>
      <c r="F9" s="1" t="s">
        <v>132</v>
      </c>
      <c r="G9" s="1" t="s">
        <v>133</v>
      </c>
      <c r="H9" s="1" t="str">
        <f t="shared" si="0"/>
        <v>SOFIA SILVA ORVALHO</v>
      </c>
      <c r="I9" s="8" t="s">
        <v>134</v>
      </c>
      <c r="J9" s="7" t="s">
        <v>116</v>
      </c>
    </row>
    <row r="10" spans="1:10" ht="15" customHeight="1" x14ac:dyDescent="0.25">
      <c r="A10" s="1">
        <v>126445</v>
      </c>
      <c r="B10" s="1" t="s">
        <v>106</v>
      </c>
      <c r="C10" s="1" t="s">
        <v>107</v>
      </c>
      <c r="D10" s="1" t="s">
        <v>108</v>
      </c>
      <c r="E10" s="1" t="s">
        <v>109</v>
      </c>
      <c r="F10" s="1" t="s">
        <v>135</v>
      </c>
      <c r="G10" s="1" t="s">
        <v>121</v>
      </c>
      <c r="H10" s="1" t="str">
        <f t="shared" si="0"/>
        <v>CATARINA SOFIA SAMORA</v>
      </c>
      <c r="I10" s="8" t="s">
        <v>136</v>
      </c>
      <c r="J10" s="5"/>
    </row>
    <row r="11" spans="1:10" ht="15" customHeight="1" x14ac:dyDescent="0.25">
      <c r="A11" s="1">
        <v>125164</v>
      </c>
      <c r="B11" s="1" t="s">
        <v>106</v>
      </c>
      <c r="C11" s="1" t="s">
        <v>107</v>
      </c>
      <c r="D11" s="1" t="s">
        <v>108</v>
      </c>
      <c r="E11" s="1" t="s">
        <v>109</v>
      </c>
      <c r="F11" s="1" t="s">
        <v>137</v>
      </c>
      <c r="G11" s="1" t="s">
        <v>138</v>
      </c>
      <c r="H11" s="1" t="str">
        <f t="shared" si="0"/>
        <v>MADALENA CARRICO BRASAO</v>
      </c>
      <c r="I11" s="8" t="s">
        <v>139</v>
      </c>
      <c r="J11" s="7" t="s">
        <v>140</v>
      </c>
    </row>
    <row r="12" spans="1:10" ht="15" customHeight="1" x14ac:dyDescent="0.25">
      <c r="A12" s="1">
        <v>128050</v>
      </c>
      <c r="B12" s="1" t="s">
        <v>106</v>
      </c>
      <c r="C12" s="1" t="s">
        <v>107</v>
      </c>
      <c r="D12" s="1" t="s">
        <v>108</v>
      </c>
      <c r="E12" s="1" t="s">
        <v>109</v>
      </c>
      <c r="F12" s="1" t="s">
        <v>141</v>
      </c>
      <c r="G12" s="1" t="s">
        <v>118</v>
      </c>
      <c r="H12" s="1" t="str">
        <f t="shared" si="0"/>
        <v>CAROLINA ENES HENRIQUES</v>
      </c>
      <c r="I12" s="8" t="s">
        <v>142</v>
      </c>
      <c r="J12" s="7" t="s">
        <v>143</v>
      </c>
    </row>
    <row r="13" spans="1:10" ht="15" customHeight="1" x14ac:dyDescent="0.25">
      <c r="A13" s="1">
        <v>124844</v>
      </c>
      <c r="B13" s="1" t="s">
        <v>106</v>
      </c>
      <c r="C13" s="1" t="s">
        <v>107</v>
      </c>
      <c r="D13" s="1" t="s">
        <v>108</v>
      </c>
      <c r="E13" s="1" t="s">
        <v>109</v>
      </c>
      <c r="F13" s="1" t="s">
        <v>144</v>
      </c>
      <c r="G13" s="1" t="s">
        <v>145</v>
      </c>
      <c r="H13" s="1" t="str">
        <f t="shared" si="0"/>
        <v>VANESSA JESUS CARAVELINHA</v>
      </c>
      <c r="I13" s="8" t="s">
        <v>146</v>
      </c>
      <c r="J13" s="5"/>
    </row>
    <row r="14" spans="1:10" ht="15" customHeight="1" x14ac:dyDescent="0.25">
      <c r="A14" s="1">
        <v>130868</v>
      </c>
      <c r="B14" s="1" t="s">
        <v>106</v>
      </c>
      <c r="C14" s="1" t="s">
        <v>107</v>
      </c>
      <c r="D14" s="1" t="s">
        <v>108</v>
      </c>
      <c r="E14" s="1" t="s">
        <v>109</v>
      </c>
      <c r="F14" s="1" t="s">
        <v>147</v>
      </c>
      <c r="G14" s="1" t="s">
        <v>138</v>
      </c>
      <c r="H14" s="1" t="str">
        <f t="shared" si="0"/>
        <v>MADALENA COMENDINHA CAEIRO</v>
      </c>
      <c r="I14" s="8" t="s">
        <v>148</v>
      </c>
      <c r="J14" s="7" t="s">
        <v>116</v>
      </c>
    </row>
    <row r="15" spans="1:10" ht="15" customHeight="1" x14ac:dyDescent="0.25">
      <c r="A15" s="1">
        <v>128051</v>
      </c>
      <c r="B15" s="1" t="s">
        <v>106</v>
      </c>
      <c r="C15" s="1" t="s">
        <v>107</v>
      </c>
      <c r="D15" s="1" t="s">
        <v>108</v>
      </c>
      <c r="E15" s="1" t="s">
        <v>109</v>
      </c>
      <c r="F15" s="1" t="s">
        <v>149</v>
      </c>
      <c r="G15" s="1" t="s">
        <v>150</v>
      </c>
      <c r="H15" s="1" t="str">
        <f t="shared" si="0"/>
        <v>LEONOR MACHADO CAPUCHO</v>
      </c>
      <c r="I15" s="8" t="s">
        <v>151</v>
      </c>
      <c r="J15" s="5"/>
    </row>
    <row r="16" spans="1:10" ht="15" customHeight="1" x14ac:dyDescent="0.25">
      <c r="A16" s="1">
        <v>111570</v>
      </c>
      <c r="B16" s="1" t="s">
        <v>106</v>
      </c>
      <c r="C16" s="1" t="s">
        <v>107</v>
      </c>
      <c r="D16" s="1" t="s">
        <v>108</v>
      </c>
      <c r="E16" s="1" t="s">
        <v>109</v>
      </c>
      <c r="F16" s="1" t="s">
        <v>152</v>
      </c>
      <c r="G16" s="1" t="s">
        <v>133</v>
      </c>
      <c r="H16" s="1" t="str">
        <f t="shared" si="0"/>
        <v>SOFIA INES GUERREIRO</v>
      </c>
      <c r="I16" s="8" t="s">
        <v>153</v>
      </c>
      <c r="J16" s="5"/>
    </row>
    <row r="17" spans="1:10" ht="15" customHeight="1" x14ac:dyDescent="0.25">
      <c r="A17" s="1">
        <v>124802</v>
      </c>
      <c r="B17" s="1" t="s">
        <v>106</v>
      </c>
      <c r="C17" s="1" t="s">
        <v>107</v>
      </c>
      <c r="D17" s="1" t="s">
        <v>108</v>
      </c>
      <c r="E17" s="1" t="s">
        <v>109</v>
      </c>
      <c r="F17" s="1" t="s">
        <v>154</v>
      </c>
      <c r="G17" s="1" t="s">
        <v>155</v>
      </c>
      <c r="H17" s="1" t="str">
        <f t="shared" si="0"/>
        <v>HELENA ISABEL SANTOS</v>
      </c>
      <c r="I17" s="8" t="s">
        <v>156</v>
      </c>
      <c r="J17" s="7" t="s">
        <v>116</v>
      </c>
    </row>
    <row r="18" spans="1:10" ht="15" customHeight="1" x14ac:dyDescent="0.25">
      <c r="A18" s="1">
        <v>106611</v>
      </c>
      <c r="B18" s="1" t="s">
        <v>106</v>
      </c>
      <c r="C18" s="1" t="s">
        <v>107</v>
      </c>
      <c r="D18" s="1" t="s">
        <v>108</v>
      </c>
      <c r="E18" s="1" t="s">
        <v>109</v>
      </c>
      <c r="F18" s="1" t="s">
        <v>157</v>
      </c>
      <c r="G18" s="1" t="s">
        <v>158</v>
      </c>
      <c r="H18" s="1" t="str">
        <f t="shared" si="0"/>
        <v>DANIELA CARMELO PINA</v>
      </c>
      <c r="I18" s="8" t="s">
        <v>159</v>
      </c>
      <c r="J18" s="5"/>
    </row>
    <row r="19" spans="1:10" ht="15" customHeight="1" x14ac:dyDescent="0.25">
      <c r="A19" s="1">
        <v>120618</v>
      </c>
      <c r="B19" s="1" t="s">
        <v>106</v>
      </c>
      <c r="C19" s="1" t="s">
        <v>107</v>
      </c>
      <c r="D19" s="1" t="s">
        <v>108</v>
      </c>
      <c r="E19" s="1" t="s">
        <v>109</v>
      </c>
      <c r="F19" s="1" t="s">
        <v>160</v>
      </c>
      <c r="G19" s="1" t="s">
        <v>161</v>
      </c>
      <c r="H19" s="1" t="str">
        <f t="shared" si="0"/>
        <v>ANA  MARGARIDA  CARREIRA</v>
      </c>
      <c r="I19" s="8" t="s">
        <v>162</v>
      </c>
      <c r="J19" s="5"/>
    </row>
    <row r="20" spans="1:10" ht="15" customHeight="1" x14ac:dyDescent="0.25">
      <c r="A20" s="1">
        <v>123558</v>
      </c>
      <c r="B20" s="1" t="s">
        <v>106</v>
      </c>
      <c r="C20" s="1" t="s">
        <v>107</v>
      </c>
      <c r="D20" s="1" t="s">
        <v>108</v>
      </c>
      <c r="E20" s="1" t="s">
        <v>109</v>
      </c>
      <c r="F20" s="1" t="s">
        <v>163</v>
      </c>
      <c r="G20" s="1" t="s">
        <v>164</v>
      </c>
      <c r="H20" s="1" t="str">
        <f t="shared" si="0"/>
        <v>ANA MARGARIDA CAEIRO</v>
      </c>
      <c r="I20" s="8" t="s">
        <v>165</v>
      </c>
      <c r="J20" s="5"/>
    </row>
    <row r="21" spans="1:10" ht="15" customHeight="1" x14ac:dyDescent="0.25">
      <c r="A21" s="1">
        <v>126443</v>
      </c>
      <c r="B21" s="1" t="s">
        <v>106</v>
      </c>
      <c r="C21" s="1" t="s">
        <v>107</v>
      </c>
      <c r="D21" s="1" t="s">
        <v>108</v>
      </c>
      <c r="E21" s="1" t="s">
        <v>109</v>
      </c>
      <c r="F21" s="1" t="s">
        <v>166</v>
      </c>
      <c r="G21" s="1" t="s">
        <v>121</v>
      </c>
      <c r="H21" s="1" t="str">
        <f t="shared" si="0"/>
        <v>CATARINA ISABEL CARVALHO</v>
      </c>
      <c r="I21" s="8" t="s">
        <v>167</v>
      </c>
      <c r="J21" s="7" t="s">
        <v>116</v>
      </c>
    </row>
    <row r="22" spans="1:10" ht="15" customHeight="1" x14ac:dyDescent="0.25">
      <c r="A22" s="1">
        <v>106587</v>
      </c>
      <c r="B22" s="1" t="s">
        <v>106</v>
      </c>
      <c r="C22" s="1" t="s">
        <v>107</v>
      </c>
      <c r="D22" s="1" t="s">
        <v>108</v>
      </c>
      <c r="E22" s="1" t="s">
        <v>109</v>
      </c>
      <c r="F22" s="1" t="s">
        <v>168</v>
      </c>
      <c r="G22" s="1" t="s">
        <v>164</v>
      </c>
      <c r="H22" s="1" t="str">
        <f t="shared" si="0"/>
        <v>ANA CARINA MARTINS</v>
      </c>
      <c r="I22" s="8" t="s">
        <v>169</v>
      </c>
      <c r="J22" s="5"/>
    </row>
    <row r="23" spans="1:10" ht="15" customHeight="1" x14ac:dyDescent="0.25">
      <c r="A23" s="1">
        <v>106578</v>
      </c>
      <c r="B23" s="1" t="s">
        <v>106</v>
      </c>
      <c r="C23" s="1" t="s">
        <v>107</v>
      </c>
      <c r="D23" s="1" t="s">
        <v>108</v>
      </c>
      <c r="E23" s="1" t="s">
        <v>109</v>
      </c>
      <c r="F23" s="1" t="s">
        <v>170</v>
      </c>
      <c r="G23" s="1" t="s">
        <v>171</v>
      </c>
      <c r="H23" s="1" t="str">
        <f t="shared" si="0"/>
        <v>SUSANA VIANA MATOSO</v>
      </c>
      <c r="I23" s="8" t="s">
        <v>172</v>
      </c>
      <c r="J23" s="7" t="s">
        <v>116</v>
      </c>
    </row>
    <row r="24" spans="1:10" ht="15" customHeight="1" x14ac:dyDescent="0.25">
      <c r="A24" s="1">
        <v>106602</v>
      </c>
      <c r="B24" s="1" t="s">
        <v>106</v>
      </c>
      <c r="C24" s="1" t="s">
        <v>107</v>
      </c>
      <c r="D24" s="1" t="s">
        <v>108</v>
      </c>
      <c r="E24" s="1" t="s">
        <v>109</v>
      </c>
      <c r="F24" s="1" t="s">
        <v>173</v>
      </c>
      <c r="G24" s="1" t="s">
        <v>127</v>
      </c>
      <c r="H24" s="1" t="str">
        <f t="shared" si="0"/>
        <v>FILIPA ALEXANDRA ANACLETO</v>
      </c>
      <c r="I24" s="8" t="s">
        <v>174</v>
      </c>
      <c r="J24" s="7" t="s">
        <v>116</v>
      </c>
    </row>
    <row r="25" spans="1:10" ht="15" customHeight="1" x14ac:dyDescent="0.25">
      <c r="A25" s="1">
        <v>108846</v>
      </c>
      <c r="B25" s="1" t="s">
        <v>106</v>
      </c>
      <c r="C25" s="1" t="s">
        <v>107</v>
      </c>
      <c r="D25" s="1" t="s">
        <v>108</v>
      </c>
      <c r="E25" s="1" t="s">
        <v>109</v>
      </c>
      <c r="F25" s="1" t="s">
        <v>175</v>
      </c>
      <c r="G25" s="1" t="s">
        <v>176</v>
      </c>
      <c r="H25" s="1" t="str">
        <f t="shared" si="0"/>
        <v>ANDREIA  FILIPA BARTOLOMEU</v>
      </c>
      <c r="I25" s="8" t="s">
        <v>177</v>
      </c>
      <c r="J25" s="5"/>
    </row>
    <row r="26" spans="1:10" ht="15" customHeight="1" x14ac:dyDescent="0.25">
      <c r="A26" s="9">
        <v>129117</v>
      </c>
      <c r="B26" s="9" t="s">
        <v>106</v>
      </c>
      <c r="C26" s="1" t="s">
        <v>107</v>
      </c>
      <c r="D26" s="9" t="s">
        <v>108</v>
      </c>
      <c r="E26" s="9" t="s">
        <v>109</v>
      </c>
      <c r="F26" s="9" t="s">
        <v>178</v>
      </c>
      <c r="G26" s="9" t="s">
        <v>130</v>
      </c>
      <c r="H26" s="1" t="str">
        <f t="shared" si="0"/>
        <v>MARIANA SOFIA SANTOS</v>
      </c>
      <c r="I26" s="8" t="s">
        <v>179</v>
      </c>
      <c r="J26" s="5"/>
    </row>
    <row r="27" spans="1:10" ht="15" customHeight="1" x14ac:dyDescent="0.25">
      <c r="A27" s="1">
        <v>204202</v>
      </c>
      <c r="B27" s="1" t="s">
        <v>106</v>
      </c>
      <c r="C27" s="1" t="s">
        <v>107</v>
      </c>
      <c r="D27" s="1" t="s">
        <v>108</v>
      </c>
      <c r="E27" s="1" t="s">
        <v>109</v>
      </c>
      <c r="F27" s="1" t="s">
        <v>180</v>
      </c>
      <c r="G27" s="1" t="s">
        <v>121</v>
      </c>
      <c r="H27" s="1" t="str">
        <f t="shared" si="0"/>
        <v>CATARINA KYLEVA</v>
      </c>
      <c r="I27" s="4" t="s">
        <v>181</v>
      </c>
      <c r="J27" s="7" t="s">
        <v>116</v>
      </c>
    </row>
    <row r="28" spans="1:10" ht="15" customHeight="1" x14ac:dyDescent="0.25">
      <c r="A28" s="1">
        <v>204207</v>
      </c>
      <c r="B28" s="1" t="s">
        <v>106</v>
      </c>
      <c r="C28" s="1" t="s">
        <v>107</v>
      </c>
      <c r="D28" s="1" t="s">
        <v>108</v>
      </c>
      <c r="E28" s="1" t="s">
        <v>109</v>
      </c>
      <c r="F28" s="1" t="s">
        <v>182</v>
      </c>
      <c r="G28" s="1" t="s">
        <v>183</v>
      </c>
      <c r="H28" s="1" t="str">
        <f t="shared" si="0"/>
        <v>JOANA ISABEL ALVES</v>
      </c>
      <c r="I28" s="4" t="s">
        <v>184</v>
      </c>
      <c r="J28" s="7" t="s">
        <v>116</v>
      </c>
    </row>
    <row r="29" spans="1:10" ht="15" customHeight="1" x14ac:dyDescent="0.25">
      <c r="A29" s="1">
        <v>204104</v>
      </c>
      <c r="B29" s="1" t="s">
        <v>106</v>
      </c>
      <c r="C29" s="1" t="s">
        <v>107</v>
      </c>
      <c r="D29" s="1" t="s">
        <v>108</v>
      </c>
      <c r="E29" s="1" t="s">
        <v>109</v>
      </c>
      <c r="F29" s="1" t="s">
        <v>141</v>
      </c>
      <c r="G29" s="1" t="s">
        <v>111</v>
      </c>
      <c r="H29" s="1" t="str">
        <f t="shared" si="0"/>
        <v>MARIA ENES HENRIQUES</v>
      </c>
      <c r="I29" s="4" t="s">
        <v>185</v>
      </c>
      <c r="J29" s="7" t="s">
        <v>143</v>
      </c>
    </row>
    <row r="30" spans="1:10" ht="15" customHeight="1" x14ac:dyDescent="0.25">
      <c r="A30" s="1">
        <v>204215</v>
      </c>
      <c r="B30" s="1" t="s">
        <v>106</v>
      </c>
      <c r="C30" s="1" t="s">
        <v>107</v>
      </c>
      <c r="D30" s="1" t="s">
        <v>108</v>
      </c>
      <c r="E30" s="1" t="s">
        <v>109</v>
      </c>
      <c r="F30" s="1" t="s">
        <v>186</v>
      </c>
      <c r="G30" s="1" t="s">
        <v>187</v>
      </c>
      <c r="H30" s="1" t="str">
        <f t="shared" si="0"/>
        <v>PATRICIA RIABA</v>
      </c>
      <c r="I30" s="4" t="s">
        <v>188</v>
      </c>
      <c r="J30" s="7" t="s">
        <v>189</v>
      </c>
    </row>
    <row r="31" spans="1:10" ht="15" customHeight="1" x14ac:dyDescent="0.25">
      <c r="A31" s="1">
        <v>208822</v>
      </c>
      <c r="B31" s="1" t="s">
        <v>106</v>
      </c>
      <c r="C31" s="1" t="s">
        <v>107</v>
      </c>
      <c r="D31" s="1" t="s">
        <v>108</v>
      </c>
      <c r="E31" s="1" t="s">
        <v>109</v>
      </c>
      <c r="F31" s="1" t="s">
        <v>190</v>
      </c>
      <c r="G31" s="1" t="s">
        <v>191</v>
      </c>
      <c r="H31" s="1" t="str">
        <f t="shared" si="0"/>
        <v>BEATRIZ SILVA MAXIMINO</v>
      </c>
      <c r="I31" s="4" t="s">
        <v>192</v>
      </c>
      <c r="J31" s="7" t="s">
        <v>116</v>
      </c>
    </row>
    <row r="32" spans="1:10" ht="15" customHeight="1" x14ac:dyDescent="0.25">
      <c r="A32" s="10">
        <v>210758</v>
      </c>
      <c r="B32" s="1" t="s">
        <v>106</v>
      </c>
      <c r="C32" s="1" t="s">
        <v>107</v>
      </c>
      <c r="D32" s="1" t="s">
        <v>108</v>
      </c>
      <c r="E32" s="1" t="s">
        <v>109</v>
      </c>
      <c r="F32" s="1" t="s">
        <v>193</v>
      </c>
      <c r="G32" s="1" t="s">
        <v>111</v>
      </c>
      <c r="H32" s="1" t="str">
        <f t="shared" si="0"/>
        <v>MARIA ISABEL ROSADO</v>
      </c>
      <c r="I32" s="4" t="s">
        <v>194</v>
      </c>
      <c r="J32" s="7" t="s">
        <v>195</v>
      </c>
    </row>
    <row r="33" spans="1:10" ht="15" customHeight="1" x14ac:dyDescent="0.25">
      <c r="A33" s="10">
        <v>209504</v>
      </c>
      <c r="B33" s="1" t="s">
        <v>106</v>
      </c>
      <c r="C33" s="1" t="s">
        <v>107</v>
      </c>
      <c r="D33" s="1" t="s">
        <v>108</v>
      </c>
      <c r="E33" s="1" t="s">
        <v>109</v>
      </c>
      <c r="F33" s="1" t="s">
        <v>196</v>
      </c>
      <c r="G33" s="1" t="s">
        <v>191</v>
      </c>
      <c r="H33" s="1" t="str">
        <f t="shared" si="0"/>
        <v>BEATRIZ MARIA ALVES</v>
      </c>
      <c r="I33" s="4" t="s">
        <v>197</v>
      </c>
      <c r="J33" s="7" t="s">
        <v>116</v>
      </c>
    </row>
    <row r="34" spans="1:10" ht="15" customHeight="1" x14ac:dyDescent="0.25">
      <c r="A34" s="10">
        <v>210756</v>
      </c>
      <c r="B34" s="1" t="s">
        <v>106</v>
      </c>
      <c r="C34" s="1" t="s">
        <v>107</v>
      </c>
      <c r="D34" s="1" t="s">
        <v>108</v>
      </c>
      <c r="E34" s="1" t="s">
        <v>109</v>
      </c>
      <c r="F34" s="1" t="s">
        <v>198</v>
      </c>
      <c r="G34" s="1" t="s">
        <v>199</v>
      </c>
      <c r="H34" s="1" t="str">
        <f t="shared" si="0"/>
        <v>MATILDE CORDEIRO CARNEIRO</v>
      </c>
      <c r="I34" s="4" t="s">
        <v>200</v>
      </c>
      <c r="J34" s="7" t="s">
        <v>116</v>
      </c>
    </row>
    <row r="35" spans="1:10" ht="15" customHeight="1" x14ac:dyDescent="0.25">
      <c r="A35" s="10">
        <v>210757</v>
      </c>
      <c r="B35" s="1" t="s">
        <v>106</v>
      </c>
      <c r="C35" s="1" t="s">
        <v>107</v>
      </c>
      <c r="D35" s="1" t="s">
        <v>108</v>
      </c>
      <c r="E35" s="1" t="s">
        <v>109</v>
      </c>
      <c r="F35" s="1" t="s">
        <v>201</v>
      </c>
      <c r="G35" s="1" t="s">
        <v>199</v>
      </c>
      <c r="H35" s="1" t="str">
        <f t="shared" si="0"/>
        <v>MATILDE REBOCHO CAINESSA</v>
      </c>
      <c r="I35" s="4" t="s">
        <v>202</v>
      </c>
      <c r="J35" s="5"/>
    </row>
    <row r="36" spans="1:10" ht="15" customHeight="1" x14ac:dyDescent="0.25">
      <c r="A36" s="10">
        <v>210759</v>
      </c>
      <c r="B36" s="1" t="s">
        <v>106</v>
      </c>
      <c r="C36" s="1" t="s">
        <v>107</v>
      </c>
      <c r="D36" s="1" t="s">
        <v>108</v>
      </c>
      <c r="E36" s="1" t="s">
        <v>109</v>
      </c>
      <c r="F36" s="1" t="s">
        <v>203</v>
      </c>
      <c r="G36" s="1" t="s">
        <v>204</v>
      </c>
      <c r="H36" s="1" t="str">
        <f t="shared" si="0"/>
        <v>TERESA ZAMBUJO SILVA</v>
      </c>
      <c r="I36" s="4" t="s">
        <v>205</v>
      </c>
      <c r="J36" s="7" t="s">
        <v>116</v>
      </c>
    </row>
    <row r="37" spans="1:10" ht="15" customHeight="1" x14ac:dyDescent="0.25">
      <c r="A37" s="10">
        <v>204200</v>
      </c>
      <c r="B37" s="1" t="s">
        <v>106</v>
      </c>
      <c r="C37" s="1" t="s">
        <v>107</v>
      </c>
      <c r="D37" s="1" t="s">
        <v>108</v>
      </c>
      <c r="E37" s="1" t="s">
        <v>109</v>
      </c>
      <c r="F37" s="1" t="s">
        <v>206</v>
      </c>
      <c r="G37" s="1" t="s">
        <v>207</v>
      </c>
      <c r="H37" s="1" t="str">
        <f t="shared" si="0"/>
        <v>CARLOTA BARRETO FRUCTUOSA</v>
      </c>
      <c r="I37" s="4" t="s">
        <v>208</v>
      </c>
      <c r="J37" s="5"/>
    </row>
    <row r="38" spans="1:10" ht="15" customHeight="1" x14ac:dyDescent="0.25">
      <c r="A38" s="10">
        <v>210642</v>
      </c>
      <c r="B38" s="1" t="s">
        <v>106</v>
      </c>
      <c r="C38" s="1" t="s">
        <v>107</v>
      </c>
      <c r="D38" s="1" t="s">
        <v>108</v>
      </c>
      <c r="E38" s="1" t="s">
        <v>109</v>
      </c>
      <c r="F38" s="1" t="s">
        <v>209</v>
      </c>
      <c r="G38" s="1" t="s">
        <v>150</v>
      </c>
      <c r="H38" s="1" t="str">
        <f t="shared" si="0"/>
        <v>LEONOR JACINTO MOURAO</v>
      </c>
      <c r="I38" s="4" t="s">
        <v>210</v>
      </c>
      <c r="J38" s="5"/>
    </row>
    <row r="39" spans="1:10" ht="15" customHeight="1" x14ac:dyDescent="0.25">
      <c r="A39" s="10">
        <v>212602</v>
      </c>
      <c r="B39" s="1" t="s">
        <v>106</v>
      </c>
      <c r="C39" s="1" t="s">
        <v>107</v>
      </c>
      <c r="D39" s="1" t="s">
        <v>108</v>
      </c>
      <c r="E39" s="1" t="s">
        <v>109</v>
      </c>
      <c r="F39" s="1" t="s">
        <v>211</v>
      </c>
      <c r="G39" s="1" t="s">
        <v>111</v>
      </c>
      <c r="H39" s="1" t="str">
        <f t="shared" si="0"/>
        <v>MARIA CAROLINA SAIAL</v>
      </c>
      <c r="I39" s="11" t="s">
        <v>212</v>
      </c>
      <c r="J39" s="7" t="s">
        <v>116</v>
      </c>
    </row>
    <row r="40" spans="1:10" ht="15" customHeight="1" x14ac:dyDescent="0.25">
      <c r="A40" s="10">
        <v>213107</v>
      </c>
      <c r="B40" s="1" t="s">
        <v>106</v>
      </c>
      <c r="C40" s="1" t="s">
        <v>107</v>
      </c>
      <c r="D40" s="1" t="s">
        <v>108</v>
      </c>
      <c r="E40" s="1" t="s">
        <v>109</v>
      </c>
      <c r="F40" s="1" t="s">
        <v>213</v>
      </c>
      <c r="G40" s="1" t="s">
        <v>199</v>
      </c>
      <c r="H40" s="1" t="str">
        <f t="shared" si="0"/>
        <v>MATILDE CAEIRO MARQUES</v>
      </c>
      <c r="I40" s="11" t="s">
        <v>214</v>
      </c>
      <c r="J40" s="7" t="s">
        <v>116</v>
      </c>
    </row>
    <row r="41" spans="1:10" ht="15" customHeight="1" x14ac:dyDescent="0.25">
      <c r="A41" s="10">
        <v>212603</v>
      </c>
      <c r="B41" s="1" t="s">
        <v>106</v>
      </c>
      <c r="C41" s="1" t="s">
        <v>107</v>
      </c>
      <c r="D41" s="1" t="s">
        <v>108</v>
      </c>
      <c r="E41" s="1" t="s">
        <v>109</v>
      </c>
      <c r="F41" s="1" t="s">
        <v>198</v>
      </c>
      <c r="G41" s="1" t="s">
        <v>138</v>
      </c>
      <c r="H41" s="1" t="str">
        <f t="shared" si="0"/>
        <v>MADALENA CORDEIRO CARNEIRO</v>
      </c>
      <c r="I41" s="11" t="s">
        <v>215</v>
      </c>
      <c r="J41" s="7" t="s">
        <v>116</v>
      </c>
    </row>
    <row r="42" spans="1:10" ht="15" customHeight="1" x14ac:dyDescent="0.25">
      <c r="A42" s="10">
        <v>204198</v>
      </c>
      <c r="B42" s="1" t="s">
        <v>106</v>
      </c>
      <c r="C42" s="1" t="s">
        <v>107</v>
      </c>
      <c r="D42" s="1" t="s">
        <v>108</v>
      </c>
      <c r="E42" s="1" t="s">
        <v>109</v>
      </c>
      <c r="F42" s="1" t="s">
        <v>216</v>
      </c>
      <c r="G42" s="1" t="s">
        <v>217</v>
      </c>
      <c r="H42" s="1" t="str">
        <f t="shared" si="0"/>
        <v>ALICE REIS ASCENCAO</v>
      </c>
      <c r="I42" s="11" t="s">
        <v>218</v>
      </c>
      <c r="J42" s="7" t="s">
        <v>219</v>
      </c>
    </row>
    <row r="43" spans="1:10" ht="15" customHeight="1" x14ac:dyDescent="0.25">
      <c r="A43" s="10">
        <v>212610</v>
      </c>
      <c r="B43" s="1" t="s">
        <v>106</v>
      </c>
      <c r="C43" s="1" t="s">
        <v>107</v>
      </c>
      <c r="D43" s="1" t="s">
        <v>108</v>
      </c>
      <c r="E43" s="1" t="s">
        <v>109</v>
      </c>
      <c r="F43" s="1" t="s">
        <v>220</v>
      </c>
      <c r="G43" s="1" t="s">
        <v>221</v>
      </c>
      <c r="H43" s="1" t="str">
        <f t="shared" si="0"/>
        <v>CONSTANCA ALMEIDA ROCHA</v>
      </c>
      <c r="I43" s="11" t="s">
        <v>222</v>
      </c>
      <c r="J43" s="7" t="s">
        <v>116</v>
      </c>
    </row>
    <row r="44" spans="1:10" ht="15" customHeight="1" x14ac:dyDescent="0.25">
      <c r="A44" s="1">
        <v>130967</v>
      </c>
      <c r="B44" s="1" t="s">
        <v>223</v>
      </c>
      <c r="C44" s="1" t="s">
        <v>224</v>
      </c>
      <c r="D44" s="1" t="s">
        <v>225</v>
      </c>
      <c r="E44" s="1" t="s">
        <v>226</v>
      </c>
      <c r="F44" s="1" t="s">
        <v>227</v>
      </c>
      <c r="G44" s="1" t="s">
        <v>228</v>
      </c>
      <c r="H44" s="1" t="str">
        <f t="shared" si="0"/>
        <v>MARTA APOLINARIO MARTINS</v>
      </c>
      <c r="I44" s="8" t="s">
        <v>229</v>
      </c>
      <c r="J44" s="7" t="s">
        <v>230</v>
      </c>
    </row>
    <row r="45" spans="1:10" ht="15" customHeight="1" x14ac:dyDescent="0.25">
      <c r="A45" s="1">
        <v>206062</v>
      </c>
      <c r="B45" s="1" t="s">
        <v>223</v>
      </c>
      <c r="C45" s="1" t="s">
        <v>224</v>
      </c>
      <c r="D45" s="1" t="s">
        <v>225</v>
      </c>
      <c r="E45" s="1" t="s">
        <v>226</v>
      </c>
      <c r="F45" s="1" t="s">
        <v>231</v>
      </c>
      <c r="G45" s="1" t="s">
        <v>232</v>
      </c>
      <c r="H45" s="1" t="str">
        <f t="shared" si="0"/>
        <v>FRANCISCA ISABEL FIGUEIREDO</v>
      </c>
      <c r="I45" s="8" t="s">
        <v>233</v>
      </c>
      <c r="J45" s="7" t="s">
        <v>234</v>
      </c>
    </row>
    <row r="46" spans="1:10" ht="15" customHeight="1" x14ac:dyDescent="0.25">
      <c r="A46" s="1">
        <v>206023</v>
      </c>
      <c r="B46" s="1" t="s">
        <v>223</v>
      </c>
      <c r="C46" s="1" t="s">
        <v>224</v>
      </c>
      <c r="D46" s="1" t="s">
        <v>225</v>
      </c>
      <c r="E46" s="1" t="s">
        <v>226</v>
      </c>
      <c r="F46" s="1" t="s">
        <v>235</v>
      </c>
      <c r="G46" s="1" t="s">
        <v>236</v>
      </c>
      <c r="H46" s="1" t="str">
        <f t="shared" si="0"/>
        <v>INES MARIA FIGUEIREDO</v>
      </c>
      <c r="I46" s="8" t="s">
        <v>233</v>
      </c>
      <c r="J46" s="7" t="s">
        <v>230</v>
      </c>
    </row>
    <row r="47" spans="1:10" ht="15" customHeight="1" x14ac:dyDescent="0.25">
      <c r="A47" s="1">
        <v>128953</v>
      </c>
      <c r="B47" s="1" t="s">
        <v>223</v>
      </c>
      <c r="C47" s="1" t="s">
        <v>224</v>
      </c>
      <c r="D47" s="1" t="s">
        <v>225</v>
      </c>
      <c r="E47" s="1" t="s">
        <v>226</v>
      </c>
      <c r="F47" s="1" t="s">
        <v>237</v>
      </c>
      <c r="G47" s="1" t="s">
        <v>130</v>
      </c>
      <c r="H47" s="1" t="str">
        <f t="shared" si="0"/>
        <v>MARIANA ARRANZEIRO PAULINO</v>
      </c>
      <c r="I47" s="8" t="s">
        <v>238</v>
      </c>
      <c r="J47" s="7" t="s">
        <v>230</v>
      </c>
    </row>
    <row r="48" spans="1:10" ht="15" customHeight="1" x14ac:dyDescent="0.25">
      <c r="A48" s="1">
        <v>126462</v>
      </c>
      <c r="B48" s="1" t="s">
        <v>223</v>
      </c>
      <c r="C48" s="1" t="s">
        <v>224</v>
      </c>
      <c r="D48" s="1" t="s">
        <v>225</v>
      </c>
      <c r="E48" s="1" t="s">
        <v>226</v>
      </c>
      <c r="F48" s="1" t="s">
        <v>239</v>
      </c>
      <c r="G48" s="1" t="s">
        <v>164</v>
      </c>
      <c r="H48" s="1" t="str">
        <f t="shared" si="0"/>
        <v>ANA MIGUEL BARRETO</v>
      </c>
      <c r="I48" s="8" t="s">
        <v>240</v>
      </c>
      <c r="J48" s="7" t="s">
        <v>230</v>
      </c>
    </row>
    <row r="49" spans="1:10" ht="15" customHeight="1" x14ac:dyDescent="0.25">
      <c r="A49" s="1">
        <v>131139</v>
      </c>
      <c r="B49" s="1" t="s">
        <v>223</v>
      </c>
      <c r="C49" s="1" t="s">
        <v>224</v>
      </c>
      <c r="D49" s="1" t="s">
        <v>225</v>
      </c>
      <c r="E49" s="1" t="s">
        <v>226</v>
      </c>
      <c r="F49" s="1" t="s">
        <v>241</v>
      </c>
      <c r="G49" s="1" t="s">
        <v>242</v>
      </c>
      <c r="H49" s="1" t="str">
        <f t="shared" si="0"/>
        <v>RITA CASSIA FIGUEIREDO</v>
      </c>
      <c r="I49" s="8" t="s">
        <v>243</v>
      </c>
      <c r="J49" s="7" t="s">
        <v>230</v>
      </c>
    </row>
    <row r="50" spans="1:10" ht="15" customHeight="1" x14ac:dyDescent="0.25">
      <c r="A50" s="1">
        <v>130595</v>
      </c>
      <c r="B50" s="1" t="s">
        <v>223</v>
      </c>
      <c r="C50" s="1" t="s">
        <v>224</v>
      </c>
      <c r="D50" s="1" t="s">
        <v>225</v>
      </c>
      <c r="E50" s="1" t="s">
        <v>226</v>
      </c>
      <c r="F50" s="1" t="s">
        <v>244</v>
      </c>
      <c r="G50" s="1" t="s">
        <v>111</v>
      </c>
      <c r="H50" s="1" t="str">
        <f t="shared" si="0"/>
        <v>MARIA PALMA PEREIRA</v>
      </c>
      <c r="I50" s="8" t="s">
        <v>229</v>
      </c>
      <c r="J50" s="5"/>
    </row>
    <row r="51" spans="1:10" ht="15" customHeight="1" x14ac:dyDescent="0.25">
      <c r="A51" s="1">
        <v>206021</v>
      </c>
      <c r="B51" s="1" t="s">
        <v>223</v>
      </c>
      <c r="C51" s="1" t="s">
        <v>224</v>
      </c>
      <c r="D51" s="1" t="s">
        <v>225</v>
      </c>
      <c r="E51" s="1" t="s">
        <v>226</v>
      </c>
      <c r="F51" s="1" t="s">
        <v>245</v>
      </c>
      <c r="G51" s="1" t="s">
        <v>111</v>
      </c>
      <c r="H51" s="1" t="str">
        <f t="shared" si="0"/>
        <v>MARIA MARGARIDA CARAMELO</v>
      </c>
      <c r="I51" s="8" t="s">
        <v>246</v>
      </c>
      <c r="J51" s="7" t="s">
        <v>230</v>
      </c>
    </row>
    <row r="52" spans="1:10" ht="15" customHeight="1" x14ac:dyDescent="0.25">
      <c r="A52" s="1">
        <v>206022</v>
      </c>
      <c r="B52" s="1" t="s">
        <v>223</v>
      </c>
      <c r="C52" s="1" t="s">
        <v>224</v>
      </c>
      <c r="D52" s="1" t="s">
        <v>225</v>
      </c>
      <c r="E52" s="1" t="s">
        <v>226</v>
      </c>
      <c r="F52" s="1" t="s">
        <v>247</v>
      </c>
      <c r="G52" s="1" t="s">
        <v>150</v>
      </c>
      <c r="H52" s="1" t="str">
        <f t="shared" si="0"/>
        <v>LEONOR FRANCISCO ANASTÁCIO</v>
      </c>
      <c r="I52" s="8" t="s">
        <v>248</v>
      </c>
      <c r="J52" s="5"/>
    </row>
    <row r="53" spans="1:10" ht="15" customHeight="1" x14ac:dyDescent="0.25">
      <c r="A53" s="1">
        <v>206964</v>
      </c>
      <c r="B53" s="1" t="s">
        <v>223</v>
      </c>
      <c r="C53" s="1" t="s">
        <v>224</v>
      </c>
      <c r="D53" s="1" t="s">
        <v>225</v>
      </c>
      <c r="E53" s="1" t="s">
        <v>226</v>
      </c>
      <c r="F53" s="1" t="s">
        <v>249</v>
      </c>
      <c r="G53" s="1" t="s">
        <v>111</v>
      </c>
      <c r="H53" s="1" t="str">
        <f t="shared" si="0"/>
        <v>MARIA MADALENA PENA</v>
      </c>
      <c r="I53" s="8" t="s">
        <v>250</v>
      </c>
      <c r="J53" s="7" t="s">
        <v>230</v>
      </c>
    </row>
    <row r="54" spans="1:10" ht="15" customHeight="1" x14ac:dyDescent="0.25">
      <c r="A54" s="9">
        <v>128982</v>
      </c>
      <c r="B54" s="9" t="s">
        <v>223</v>
      </c>
      <c r="C54" s="1" t="s">
        <v>224</v>
      </c>
      <c r="D54" s="9" t="s">
        <v>225</v>
      </c>
      <c r="E54" s="9" t="s">
        <v>226</v>
      </c>
      <c r="F54" s="9" t="s">
        <v>251</v>
      </c>
      <c r="G54" s="9" t="s">
        <v>252</v>
      </c>
      <c r="H54" s="1" t="str">
        <f t="shared" si="0"/>
        <v>INES BEATRIZ MONSANTO</v>
      </c>
      <c r="I54" s="8" t="s">
        <v>253</v>
      </c>
      <c r="J54" s="5"/>
    </row>
    <row r="55" spans="1:10" ht="15" customHeight="1" x14ac:dyDescent="0.25">
      <c r="A55" s="12">
        <v>213167</v>
      </c>
      <c r="B55" s="1" t="s">
        <v>223</v>
      </c>
      <c r="C55" s="1" t="s">
        <v>224</v>
      </c>
      <c r="D55" s="1" t="s">
        <v>225</v>
      </c>
      <c r="E55" s="1" t="s">
        <v>226</v>
      </c>
      <c r="F55" s="1" t="s">
        <v>254</v>
      </c>
      <c r="G55" s="1" t="s">
        <v>217</v>
      </c>
      <c r="H55" s="1" t="str">
        <f t="shared" si="0"/>
        <v>ALICE LEAL QUITERIO</v>
      </c>
      <c r="I55" s="11" t="s">
        <v>255</v>
      </c>
      <c r="J55" s="7" t="s">
        <v>256</v>
      </c>
    </row>
    <row r="56" spans="1:10" ht="15" customHeight="1" x14ac:dyDescent="0.25">
      <c r="A56" s="12">
        <v>213626</v>
      </c>
      <c r="B56" s="1" t="s">
        <v>223</v>
      </c>
      <c r="C56" s="1" t="s">
        <v>224</v>
      </c>
      <c r="D56" s="1" t="s">
        <v>225</v>
      </c>
      <c r="E56" s="1" t="s">
        <v>226</v>
      </c>
      <c r="F56" s="1" t="s">
        <v>257</v>
      </c>
      <c r="G56" s="1" t="s">
        <v>258</v>
      </c>
      <c r="H56" s="1" t="str">
        <f t="shared" si="0"/>
        <v>CAMILA  SAMPAIO FERREIRA</v>
      </c>
      <c r="I56" s="11" t="s">
        <v>259</v>
      </c>
      <c r="J56" s="7" t="s">
        <v>230</v>
      </c>
    </row>
    <row r="57" spans="1:10" ht="15" customHeight="1" x14ac:dyDescent="0.25">
      <c r="A57" s="12">
        <v>213166</v>
      </c>
      <c r="B57" s="1" t="s">
        <v>223</v>
      </c>
      <c r="C57" s="1" t="s">
        <v>224</v>
      </c>
      <c r="D57" s="1" t="s">
        <v>225</v>
      </c>
      <c r="E57" s="1" t="s">
        <v>226</v>
      </c>
      <c r="F57" s="1" t="s">
        <v>260</v>
      </c>
      <c r="G57" s="1" t="s">
        <v>207</v>
      </c>
      <c r="H57" s="1" t="str">
        <f t="shared" si="0"/>
        <v>CARLOTA MARIA SANTOS</v>
      </c>
      <c r="I57" s="11" t="s">
        <v>261</v>
      </c>
      <c r="J57" s="7" t="s">
        <v>230</v>
      </c>
    </row>
    <row r="58" spans="1:10" ht="15" customHeight="1" x14ac:dyDescent="0.25">
      <c r="A58" s="12">
        <v>213627</v>
      </c>
      <c r="B58" s="1" t="s">
        <v>223</v>
      </c>
      <c r="C58" s="1" t="s">
        <v>224</v>
      </c>
      <c r="D58" s="1" t="s">
        <v>225</v>
      </c>
      <c r="E58" s="1" t="s">
        <v>226</v>
      </c>
      <c r="F58" s="1" t="s">
        <v>262</v>
      </c>
      <c r="G58" s="1" t="s">
        <v>263</v>
      </c>
      <c r="H58" s="1" t="str">
        <f t="shared" si="0"/>
        <v>RAQUEL SOFIA FALCAO</v>
      </c>
      <c r="I58" s="11" t="s">
        <v>264</v>
      </c>
      <c r="J58" s="7" t="s">
        <v>230</v>
      </c>
    </row>
    <row r="59" spans="1:10" ht="15" customHeight="1" x14ac:dyDescent="0.25">
      <c r="A59" s="12">
        <v>213162</v>
      </c>
      <c r="B59" s="1" t="s">
        <v>223</v>
      </c>
      <c r="C59" s="1" t="s">
        <v>224</v>
      </c>
      <c r="D59" s="1" t="s">
        <v>225</v>
      </c>
      <c r="E59" s="1" t="s">
        <v>226</v>
      </c>
      <c r="F59" s="1" t="s">
        <v>265</v>
      </c>
      <c r="G59" s="1" t="s">
        <v>204</v>
      </c>
      <c r="H59" s="1" t="str">
        <f t="shared" si="0"/>
        <v>TERESA MARIA CARAMELO</v>
      </c>
      <c r="I59" s="11" t="s">
        <v>266</v>
      </c>
      <c r="J59" s="7" t="s">
        <v>230</v>
      </c>
    </row>
    <row r="60" spans="1:10" ht="15" customHeight="1" x14ac:dyDescent="0.25">
      <c r="A60" s="12">
        <v>213159</v>
      </c>
      <c r="B60" s="1" t="s">
        <v>223</v>
      </c>
      <c r="C60" s="1" t="s">
        <v>224</v>
      </c>
      <c r="D60" s="1" t="s">
        <v>225</v>
      </c>
      <c r="E60" s="1" t="s">
        <v>226</v>
      </c>
      <c r="F60" s="1" t="s">
        <v>267</v>
      </c>
      <c r="G60" s="1" t="s">
        <v>268</v>
      </c>
      <c r="H60" s="1" t="str">
        <f t="shared" si="0"/>
        <v>MIRIAM REIS CACHULO</v>
      </c>
      <c r="I60" s="11" t="s">
        <v>269</v>
      </c>
      <c r="J60" s="7" t="s">
        <v>230</v>
      </c>
    </row>
    <row r="61" spans="1:10" ht="15" customHeight="1" x14ac:dyDescent="0.25">
      <c r="A61" s="12">
        <v>213158</v>
      </c>
      <c r="B61" s="1" t="s">
        <v>223</v>
      </c>
      <c r="C61" s="1" t="s">
        <v>224</v>
      </c>
      <c r="D61" s="1" t="s">
        <v>225</v>
      </c>
      <c r="E61" s="1" t="s">
        <v>226</v>
      </c>
      <c r="F61" s="1" t="s">
        <v>254</v>
      </c>
      <c r="G61" s="1" t="s">
        <v>191</v>
      </c>
      <c r="H61" s="1" t="str">
        <f t="shared" si="0"/>
        <v>BEATRIZ LEAL QUITERIO</v>
      </c>
      <c r="I61" s="11" t="s">
        <v>270</v>
      </c>
      <c r="J61" s="7" t="s">
        <v>256</v>
      </c>
    </row>
    <row r="62" spans="1:10" ht="15" customHeight="1" x14ac:dyDescent="0.25">
      <c r="A62" s="12">
        <v>213163</v>
      </c>
      <c r="B62" s="1" t="s">
        <v>223</v>
      </c>
      <c r="C62" s="1" t="s">
        <v>224</v>
      </c>
      <c r="D62" s="1" t="s">
        <v>225</v>
      </c>
      <c r="E62" s="1" t="s">
        <v>226</v>
      </c>
      <c r="F62" s="1" t="s">
        <v>271</v>
      </c>
      <c r="G62" s="1" t="s">
        <v>111</v>
      </c>
      <c r="H62" s="1" t="str">
        <f t="shared" si="0"/>
        <v>MARIA FRANCISCA MONIZ</v>
      </c>
      <c r="I62" s="11" t="s">
        <v>272</v>
      </c>
      <c r="J62" s="7" t="s">
        <v>230</v>
      </c>
    </row>
    <row r="63" spans="1:10" ht="15" customHeight="1" x14ac:dyDescent="0.25">
      <c r="A63" s="13">
        <v>133021</v>
      </c>
      <c r="B63" s="9" t="s">
        <v>273</v>
      </c>
      <c r="C63" s="14" t="s">
        <v>274</v>
      </c>
      <c r="D63" s="13" t="s">
        <v>275</v>
      </c>
      <c r="E63" s="9" t="s">
        <v>276</v>
      </c>
      <c r="F63" s="15" t="s">
        <v>277</v>
      </c>
      <c r="G63" s="15" t="s">
        <v>133</v>
      </c>
      <c r="H63" s="1" t="str">
        <f t="shared" si="0"/>
        <v>SOFIA CALVETE GASPAR</v>
      </c>
      <c r="I63" s="8" t="s">
        <v>278</v>
      </c>
      <c r="J63" s="5"/>
    </row>
    <row r="64" spans="1:10" ht="15" customHeight="1" x14ac:dyDescent="0.25">
      <c r="A64" s="13">
        <v>130291</v>
      </c>
      <c r="B64" s="9" t="s">
        <v>273</v>
      </c>
      <c r="C64" s="14" t="s">
        <v>274</v>
      </c>
      <c r="D64" s="13" t="s">
        <v>275</v>
      </c>
      <c r="E64" s="9" t="s">
        <v>276</v>
      </c>
      <c r="F64" s="15" t="s">
        <v>279</v>
      </c>
      <c r="G64" s="15" t="s">
        <v>199</v>
      </c>
      <c r="H64" s="1" t="str">
        <f t="shared" si="0"/>
        <v>MATILDE FAUSTINO PEREIRA</v>
      </c>
      <c r="I64" s="8" t="s">
        <v>280</v>
      </c>
      <c r="J64" s="5"/>
    </row>
    <row r="65" spans="1:10" ht="15" customHeight="1" x14ac:dyDescent="0.25">
      <c r="A65" s="13">
        <v>130292</v>
      </c>
      <c r="B65" s="9" t="s">
        <v>273</v>
      </c>
      <c r="C65" s="14" t="s">
        <v>274</v>
      </c>
      <c r="D65" s="13" t="s">
        <v>275</v>
      </c>
      <c r="E65" s="9" t="s">
        <v>276</v>
      </c>
      <c r="F65" s="15" t="s">
        <v>281</v>
      </c>
      <c r="G65" s="15" t="s">
        <v>282</v>
      </c>
      <c r="H65" s="1" t="str">
        <f t="shared" si="0"/>
        <v>MARINA CARREIRA DIAS</v>
      </c>
      <c r="I65" s="8" t="s">
        <v>283</v>
      </c>
      <c r="J65" s="5"/>
    </row>
    <row r="66" spans="1:10" ht="15" customHeight="1" x14ac:dyDescent="0.25">
      <c r="A66" s="13">
        <v>126700</v>
      </c>
      <c r="B66" s="9" t="s">
        <v>273</v>
      </c>
      <c r="C66" s="14" t="s">
        <v>274</v>
      </c>
      <c r="D66" s="13" t="s">
        <v>275</v>
      </c>
      <c r="E66" s="9" t="s">
        <v>276</v>
      </c>
      <c r="F66" s="15" t="s">
        <v>284</v>
      </c>
      <c r="G66" s="15" t="s">
        <v>111</v>
      </c>
      <c r="H66" s="1" t="str">
        <f t="shared" si="0"/>
        <v>MARIA EDUARDA OLIVEIRA</v>
      </c>
      <c r="I66" s="8" t="s">
        <v>285</v>
      </c>
      <c r="J66" s="5"/>
    </row>
    <row r="67" spans="1:10" ht="15" customHeight="1" x14ac:dyDescent="0.25">
      <c r="A67" s="13">
        <v>133367</v>
      </c>
      <c r="B67" s="9" t="s">
        <v>273</v>
      </c>
      <c r="C67" s="14" t="s">
        <v>274</v>
      </c>
      <c r="D67" s="13" t="s">
        <v>275</v>
      </c>
      <c r="E67" s="9" t="s">
        <v>276</v>
      </c>
      <c r="F67" s="15" t="s">
        <v>286</v>
      </c>
      <c r="G67" s="15" t="s">
        <v>287</v>
      </c>
      <c r="H67" s="1" t="str">
        <f t="shared" ref="H67:H130" si="1">G67&amp;" "&amp;F67</f>
        <v>DORA ALEXANDRA BRÁS</v>
      </c>
      <c r="I67" s="8" t="s">
        <v>288</v>
      </c>
      <c r="J67" s="5"/>
    </row>
    <row r="68" spans="1:10" ht="15" customHeight="1" x14ac:dyDescent="0.25">
      <c r="A68" s="9">
        <v>130241</v>
      </c>
      <c r="B68" s="9" t="s">
        <v>273</v>
      </c>
      <c r="C68" s="14" t="s">
        <v>274</v>
      </c>
      <c r="D68" s="9" t="s">
        <v>275</v>
      </c>
      <c r="E68" s="9" t="s">
        <v>276</v>
      </c>
      <c r="F68" s="9" t="s">
        <v>279</v>
      </c>
      <c r="G68" s="9" t="s">
        <v>199</v>
      </c>
      <c r="H68" s="1" t="str">
        <f t="shared" si="1"/>
        <v>MATILDE FAUSTINO PEREIRA</v>
      </c>
      <c r="I68" s="8" t="s">
        <v>280</v>
      </c>
      <c r="J68" s="5"/>
    </row>
    <row r="69" spans="1:10" ht="15" customHeight="1" x14ac:dyDescent="0.25">
      <c r="A69" s="9">
        <v>130208</v>
      </c>
      <c r="B69" s="9" t="s">
        <v>273</v>
      </c>
      <c r="C69" s="14" t="s">
        <v>274</v>
      </c>
      <c r="D69" s="9" t="s">
        <v>275</v>
      </c>
      <c r="E69" s="9" t="s">
        <v>276</v>
      </c>
      <c r="F69" s="9" t="s">
        <v>289</v>
      </c>
      <c r="G69" s="9" t="s">
        <v>111</v>
      </c>
      <c r="H69" s="1" t="str">
        <f t="shared" si="1"/>
        <v>MARIA CALADO DUARTE</v>
      </c>
      <c r="I69" s="8" t="s">
        <v>290</v>
      </c>
      <c r="J69" s="5"/>
    </row>
    <row r="70" spans="1:10" ht="15" customHeight="1" x14ac:dyDescent="0.25">
      <c r="A70" s="9">
        <v>123515</v>
      </c>
      <c r="B70" s="9" t="s">
        <v>273</v>
      </c>
      <c r="C70" s="14" t="s">
        <v>274</v>
      </c>
      <c r="D70" s="9" t="s">
        <v>275</v>
      </c>
      <c r="E70" s="9" t="s">
        <v>276</v>
      </c>
      <c r="F70" s="9" t="s">
        <v>291</v>
      </c>
      <c r="G70" s="9" t="s">
        <v>158</v>
      </c>
      <c r="H70" s="1" t="str">
        <f t="shared" si="1"/>
        <v>DANIELA PEREIRA CORRÃO</v>
      </c>
      <c r="I70" s="8" t="s">
        <v>292</v>
      </c>
      <c r="J70" s="5"/>
    </row>
    <row r="71" spans="1:10" ht="15" customHeight="1" x14ac:dyDescent="0.25">
      <c r="A71" s="1">
        <v>202420</v>
      </c>
      <c r="B71" s="1" t="s">
        <v>223</v>
      </c>
      <c r="C71" s="1" t="s">
        <v>293</v>
      </c>
      <c r="D71" s="1" t="s">
        <v>294</v>
      </c>
      <c r="E71" s="1" t="s">
        <v>295</v>
      </c>
      <c r="F71" s="1" t="s">
        <v>296</v>
      </c>
      <c r="G71" s="1" t="s">
        <v>164</v>
      </c>
      <c r="H71" s="1" t="str">
        <f t="shared" si="1"/>
        <v>ANA BEATRIZ BOTELHO</v>
      </c>
      <c r="I71" s="8" t="s">
        <v>297</v>
      </c>
      <c r="J71" s="5"/>
    </row>
    <row r="72" spans="1:10" ht="15" customHeight="1" x14ac:dyDescent="0.25">
      <c r="A72" s="1">
        <v>130046</v>
      </c>
      <c r="B72" s="1" t="s">
        <v>223</v>
      </c>
      <c r="C72" s="1" t="s">
        <v>293</v>
      </c>
      <c r="D72" s="1" t="s">
        <v>294</v>
      </c>
      <c r="E72" s="1" t="s">
        <v>295</v>
      </c>
      <c r="F72" s="1" t="s">
        <v>298</v>
      </c>
      <c r="G72" s="1" t="s">
        <v>299</v>
      </c>
      <c r="H72" s="1" t="str">
        <f t="shared" si="1"/>
        <v>DEBORA LUIS LOPES</v>
      </c>
      <c r="I72" s="8" t="s">
        <v>300</v>
      </c>
      <c r="J72" s="5"/>
    </row>
    <row r="73" spans="1:10" ht="15" customHeight="1" x14ac:dyDescent="0.25">
      <c r="A73" s="16">
        <v>109184</v>
      </c>
      <c r="B73" s="9" t="s">
        <v>301</v>
      </c>
      <c r="C73" s="1" t="s">
        <v>302</v>
      </c>
      <c r="D73" s="17" t="s">
        <v>303</v>
      </c>
      <c r="E73" s="1" t="s">
        <v>304</v>
      </c>
      <c r="F73" s="1" t="s">
        <v>305</v>
      </c>
      <c r="G73" s="1" t="s">
        <v>127</v>
      </c>
      <c r="H73" s="1" t="str">
        <f t="shared" si="1"/>
        <v>FILIPA ABREU PIRES</v>
      </c>
      <c r="I73" s="4" t="s">
        <v>306</v>
      </c>
      <c r="J73" s="7" t="s">
        <v>307</v>
      </c>
    </row>
    <row r="74" spans="1:10" ht="15" customHeight="1" x14ac:dyDescent="0.25">
      <c r="A74" s="1">
        <v>131584</v>
      </c>
      <c r="B74" s="1" t="s">
        <v>308</v>
      </c>
      <c r="C74" s="1" t="s">
        <v>309</v>
      </c>
      <c r="D74" s="1" t="s">
        <v>310</v>
      </c>
      <c r="E74" s="1" t="s">
        <v>311</v>
      </c>
      <c r="F74" s="1" t="s">
        <v>312</v>
      </c>
      <c r="G74" s="1" t="s">
        <v>313</v>
      </c>
      <c r="H74" s="1" t="str">
        <f t="shared" si="1"/>
        <v>JULIANA MIRANDA BAPTISTA</v>
      </c>
      <c r="I74" s="8" t="s">
        <v>314</v>
      </c>
      <c r="J74" s="5"/>
    </row>
    <row r="75" spans="1:10" ht="15" customHeight="1" x14ac:dyDescent="0.25">
      <c r="A75" s="1">
        <v>148750</v>
      </c>
      <c r="B75" s="1" t="s">
        <v>308</v>
      </c>
      <c r="C75" s="1" t="s">
        <v>309</v>
      </c>
      <c r="D75" s="1" t="s">
        <v>310</v>
      </c>
      <c r="E75" s="1" t="s">
        <v>311</v>
      </c>
      <c r="F75" s="1" t="s">
        <v>315</v>
      </c>
      <c r="G75" s="1" t="s">
        <v>316</v>
      </c>
      <c r="H75" s="1" t="str">
        <f t="shared" si="1"/>
        <v>IARA FIDALGO MARQUES</v>
      </c>
      <c r="I75" s="8" t="s">
        <v>317</v>
      </c>
      <c r="J75" s="7" t="s">
        <v>318</v>
      </c>
    </row>
    <row r="76" spans="1:10" ht="15" customHeight="1" x14ac:dyDescent="0.25">
      <c r="A76" s="1">
        <v>131815</v>
      </c>
      <c r="B76" s="1" t="s">
        <v>308</v>
      </c>
      <c r="C76" s="1" t="s">
        <v>309</v>
      </c>
      <c r="D76" s="1" t="s">
        <v>310</v>
      </c>
      <c r="E76" s="1" t="s">
        <v>311</v>
      </c>
      <c r="F76" s="1" t="s">
        <v>319</v>
      </c>
      <c r="G76" s="1" t="s">
        <v>121</v>
      </c>
      <c r="H76" s="1" t="str">
        <f t="shared" si="1"/>
        <v>CATARINA VIEIRA MARTINS</v>
      </c>
      <c r="I76" s="8" t="s">
        <v>320</v>
      </c>
      <c r="J76" s="5"/>
    </row>
    <row r="77" spans="1:10" ht="15" customHeight="1" x14ac:dyDescent="0.25">
      <c r="A77" s="1">
        <v>133063</v>
      </c>
      <c r="B77" s="1" t="s">
        <v>308</v>
      </c>
      <c r="C77" s="1" t="s">
        <v>309</v>
      </c>
      <c r="D77" s="1" t="s">
        <v>310</v>
      </c>
      <c r="E77" s="1" t="s">
        <v>311</v>
      </c>
      <c r="F77" s="1" t="s">
        <v>321</v>
      </c>
      <c r="G77" s="1" t="s">
        <v>322</v>
      </c>
      <c r="H77" s="1" t="str">
        <f t="shared" si="1"/>
        <v>MARGARIDA VIEIRA SANTOS</v>
      </c>
      <c r="I77" s="8" t="s">
        <v>323</v>
      </c>
      <c r="J77" s="5"/>
    </row>
    <row r="78" spans="1:10" ht="15" customHeight="1" x14ac:dyDescent="0.25">
      <c r="A78" s="1">
        <v>131582</v>
      </c>
      <c r="B78" s="1" t="s">
        <v>308</v>
      </c>
      <c r="C78" s="1" t="s">
        <v>309</v>
      </c>
      <c r="D78" s="1" t="s">
        <v>310</v>
      </c>
      <c r="E78" s="1" t="s">
        <v>311</v>
      </c>
      <c r="F78" s="1" t="s">
        <v>324</v>
      </c>
      <c r="G78" s="1" t="s">
        <v>121</v>
      </c>
      <c r="H78" s="1" t="str">
        <f t="shared" si="1"/>
        <v>CATARINA SOUSA CASTRO</v>
      </c>
      <c r="I78" s="8" t="s">
        <v>325</v>
      </c>
      <c r="J78" s="7" t="s">
        <v>256</v>
      </c>
    </row>
    <row r="79" spans="1:10" ht="15" customHeight="1" x14ac:dyDescent="0.25">
      <c r="A79" s="1">
        <v>206271</v>
      </c>
      <c r="B79" s="1" t="s">
        <v>308</v>
      </c>
      <c r="C79" s="1" t="s">
        <v>309</v>
      </c>
      <c r="D79" s="1" t="s">
        <v>310</v>
      </c>
      <c r="E79" s="1" t="s">
        <v>311</v>
      </c>
      <c r="F79" s="1" t="s">
        <v>326</v>
      </c>
      <c r="G79" s="1" t="s">
        <v>242</v>
      </c>
      <c r="H79" s="1" t="str">
        <f t="shared" si="1"/>
        <v xml:space="preserve">RITA PEREIRA SOUSA </v>
      </c>
      <c r="I79" s="8" t="s">
        <v>327</v>
      </c>
      <c r="J79" s="5"/>
    </row>
    <row r="80" spans="1:10" ht="15" customHeight="1" x14ac:dyDescent="0.25">
      <c r="A80" s="9">
        <v>131810</v>
      </c>
      <c r="B80" s="9" t="s">
        <v>308</v>
      </c>
      <c r="C80" s="1" t="s">
        <v>309</v>
      </c>
      <c r="D80" s="9" t="s">
        <v>310</v>
      </c>
      <c r="E80" s="9" t="s">
        <v>311</v>
      </c>
      <c r="F80" s="9" t="s">
        <v>328</v>
      </c>
      <c r="G80" s="9" t="s">
        <v>329</v>
      </c>
      <c r="H80" s="1" t="str">
        <f t="shared" si="1"/>
        <v>INÊS VALENTE TAVARES</v>
      </c>
      <c r="I80" s="8" t="s">
        <v>330</v>
      </c>
      <c r="J80" s="5"/>
    </row>
    <row r="81" spans="1:10" ht="15" customHeight="1" x14ac:dyDescent="0.25">
      <c r="A81" s="1">
        <v>209389</v>
      </c>
      <c r="B81" s="1" t="s">
        <v>331</v>
      </c>
      <c r="C81" s="1" t="s">
        <v>309</v>
      </c>
      <c r="D81" s="1" t="s">
        <v>310</v>
      </c>
      <c r="E81" s="1" t="s">
        <v>311</v>
      </c>
      <c r="F81" s="1" t="s">
        <v>332</v>
      </c>
      <c r="G81" s="1" t="s">
        <v>150</v>
      </c>
      <c r="H81" s="1" t="str">
        <f t="shared" si="1"/>
        <v>LEONOR DA SILVA CORREIA</v>
      </c>
      <c r="I81" s="4" t="s">
        <v>333</v>
      </c>
      <c r="J81" s="7" t="s">
        <v>318</v>
      </c>
    </row>
    <row r="82" spans="1:10" ht="15" customHeight="1" x14ac:dyDescent="0.25">
      <c r="A82" s="18">
        <v>210563</v>
      </c>
      <c r="B82" s="1" t="s">
        <v>308</v>
      </c>
      <c r="C82" s="1" t="s">
        <v>309</v>
      </c>
      <c r="D82" s="1" t="s">
        <v>310</v>
      </c>
      <c r="E82" s="1" t="s">
        <v>311</v>
      </c>
      <c r="F82" s="12" t="s">
        <v>334</v>
      </c>
      <c r="G82" s="12" t="s">
        <v>335</v>
      </c>
      <c r="H82" s="1" t="str">
        <f t="shared" si="1"/>
        <v>MARISOL SILVA PEREIRA</v>
      </c>
      <c r="I82" s="4" t="s">
        <v>336</v>
      </c>
      <c r="J82" s="5"/>
    </row>
    <row r="83" spans="1:10" ht="15" customHeight="1" x14ac:dyDescent="0.25">
      <c r="A83" s="18">
        <v>206272</v>
      </c>
      <c r="B83" s="1" t="s">
        <v>308</v>
      </c>
      <c r="C83" s="1" t="s">
        <v>309</v>
      </c>
      <c r="D83" s="1" t="s">
        <v>310</v>
      </c>
      <c r="E83" s="1" t="s">
        <v>311</v>
      </c>
      <c r="F83" s="12" t="s">
        <v>337</v>
      </c>
      <c r="G83" s="12" t="s">
        <v>338</v>
      </c>
      <c r="H83" s="1" t="str">
        <f t="shared" si="1"/>
        <v>ANA FILIPA RODRIGUES</v>
      </c>
      <c r="I83" s="4" t="s">
        <v>339</v>
      </c>
      <c r="J83" s="5"/>
    </row>
    <row r="84" spans="1:10" ht="15" customHeight="1" x14ac:dyDescent="0.25">
      <c r="A84" s="18">
        <v>209715</v>
      </c>
      <c r="B84" s="1" t="s">
        <v>308</v>
      </c>
      <c r="C84" s="1" t="s">
        <v>309</v>
      </c>
      <c r="D84" s="1" t="s">
        <v>310</v>
      </c>
      <c r="E84" s="1" t="s">
        <v>311</v>
      </c>
      <c r="F84" s="12" t="s">
        <v>340</v>
      </c>
      <c r="G84" s="12" t="s">
        <v>191</v>
      </c>
      <c r="H84" s="1" t="str">
        <f t="shared" si="1"/>
        <v>BEATRIZ SILVA MARAVALHAS</v>
      </c>
      <c r="I84" s="4" t="s">
        <v>341</v>
      </c>
      <c r="J84" s="7" t="s">
        <v>318</v>
      </c>
    </row>
    <row r="85" spans="1:10" ht="15" customHeight="1" x14ac:dyDescent="0.25">
      <c r="A85" s="1">
        <v>125781</v>
      </c>
      <c r="B85" s="1" t="s">
        <v>331</v>
      </c>
      <c r="C85" s="1" t="s">
        <v>342</v>
      </c>
      <c r="D85" s="1" t="s">
        <v>343</v>
      </c>
      <c r="E85" s="1" t="s">
        <v>344</v>
      </c>
      <c r="F85" s="1" t="s">
        <v>345</v>
      </c>
      <c r="G85" s="1" t="s">
        <v>130</v>
      </c>
      <c r="H85" s="1" t="str">
        <f t="shared" si="1"/>
        <v>MARIANA SOUSA ROCHA</v>
      </c>
      <c r="I85" s="8" t="s">
        <v>346</v>
      </c>
      <c r="J85" s="7" t="s">
        <v>347</v>
      </c>
    </row>
    <row r="86" spans="1:10" ht="15" customHeight="1" x14ac:dyDescent="0.25">
      <c r="A86" s="1">
        <v>130541</v>
      </c>
      <c r="B86" s="1" t="s">
        <v>331</v>
      </c>
      <c r="C86" s="1" t="s">
        <v>342</v>
      </c>
      <c r="D86" s="1" t="s">
        <v>343</v>
      </c>
      <c r="E86" s="1" t="s">
        <v>344</v>
      </c>
      <c r="F86" s="1" t="s">
        <v>348</v>
      </c>
      <c r="G86" s="1" t="s">
        <v>349</v>
      </c>
      <c r="H86" s="1" t="str">
        <f t="shared" si="1"/>
        <v>JANE SILVA COSTA</v>
      </c>
      <c r="I86" s="8" t="s">
        <v>350</v>
      </c>
      <c r="J86" s="5"/>
    </row>
    <row r="87" spans="1:10" ht="15" customHeight="1" x14ac:dyDescent="0.25">
      <c r="A87" s="1">
        <v>201739</v>
      </c>
      <c r="B87" s="1" t="s">
        <v>331</v>
      </c>
      <c r="C87" s="1" t="s">
        <v>342</v>
      </c>
      <c r="D87" s="1" t="s">
        <v>343</v>
      </c>
      <c r="E87" s="1" t="s">
        <v>344</v>
      </c>
      <c r="F87" s="1" t="s">
        <v>351</v>
      </c>
      <c r="G87" s="1" t="s">
        <v>236</v>
      </c>
      <c r="H87" s="1" t="str">
        <f t="shared" si="1"/>
        <v>INES MARIA DUBINI</v>
      </c>
      <c r="I87" s="8" t="s">
        <v>352</v>
      </c>
      <c r="J87" s="7" t="s">
        <v>353</v>
      </c>
    </row>
    <row r="88" spans="1:10" ht="15" customHeight="1" x14ac:dyDescent="0.25">
      <c r="A88" s="1">
        <v>201128</v>
      </c>
      <c r="B88" s="1" t="s">
        <v>331</v>
      </c>
      <c r="C88" s="1" t="s">
        <v>342</v>
      </c>
      <c r="D88" s="1" t="s">
        <v>343</v>
      </c>
      <c r="E88" s="1" t="s">
        <v>344</v>
      </c>
      <c r="F88" s="1" t="s">
        <v>354</v>
      </c>
      <c r="G88" s="1" t="s">
        <v>133</v>
      </c>
      <c r="H88" s="1" t="str">
        <f t="shared" si="1"/>
        <v>SOFIA CORREIA CUNHA</v>
      </c>
      <c r="I88" s="8" t="s">
        <v>355</v>
      </c>
      <c r="J88" s="7" t="s">
        <v>356</v>
      </c>
    </row>
    <row r="89" spans="1:10" ht="15" customHeight="1" x14ac:dyDescent="0.25">
      <c r="A89" s="1">
        <v>201127</v>
      </c>
      <c r="B89" s="1" t="s">
        <v>331</v>
      </c>
      <c r="C89" s="1" t="s">
        <v>342</v>
      </c>
      <c r="D89" s="1" t="s">
        <v>343</v>
      </c>
      <c r="E89" s="1" t="s">
        <v>344</v>
      </c>
      <c r="F89" s="1" t="s">
        <v>357</v>
      </c>
      <c r="G89" s="1" t="s">
        <v>232</v>
      </c>
      <c r="H89" s="1" t="str">
        <f t="shared" si="1"/>
        <v>FRANCISCA MIHALACHE</v>
      </c>
      <c r="I89" s="8" t="s">
        <v>358</v>
      </c>
      <c r="J89" s="7" t="s">
        <v>140</v>
      </c>
    </row>
    <row r="90" spans="1:10" ht="15" customHeight="1" x14ac:dyDescent="0.25">
      <c r="A90" s="1">
        <v>203192</v>
      </c>
      <c r="B90" s="1" t="s">
        <v>331</v>
      </c>
      <c r="C90" s="1" t="s">
        <v>342</v>
      </c>
      <c r="D90" s="1" t="s">
        <v>343</v>
      </c>
      <c r="E90" s="1" t="s">
        <v>344</v>
      </c>
      <c r="F90" s="1" t="s">
        <v>359</v>
      </c>
      <c r="G90" s="1" t="s">
        <v>360</v>
      </c>
      <c r="H90" s="1" t="str">
        <f t="shared" si="1"/>
        <v>RAFAELA PINTO PINTO</v>
      </c>
      <c r="I90" s="8" t="s">
        <v>361</v>
      </c>
      <c r="J90" s="5"/>
    </row>
    <row r="91" spans="1:10" ht="15" customHeight="1" x14ac:dyDescent="0.25">
      <c r="A91" s="1">
        <v>203212</v>
      </c>
      <c r="B91" s="1" t="s">
        <v>331</v>
      </c>
      <c r="C91" s="1" t="s">
        <v>342</v>
      </c>
      <c r="D91" s="1" t="s">
        <v>343</v>
      </c>
      <c r="E91" s="1" t="s">
        <v>344</v>
      </c>
      <c r="F91" s="1" t="s">
        <v>362</v>
      </c>
      <c r="G91" s="1" t="s">
        <v>363</v>
      </c>
      <c r="H91" s="1" t="str">
        <f t="shared" si="1"/>
        <v>LILIANA COSTA SOARES</v>
      </c>
      <c r="I91" s="8" t="s">
        <v>364</v>
      </c>
      <c r="J91" s="7" t="s">
        <v>365</v>
      </c>
    </row>
    <row r="92" spans="1:10" ht="15" customHeight="1" x14ac:dyDescent="0.25">
      <c r="A92" s="1">
        <v>203194</v>
      </c>
      <c r="B92" s="1" t="s">
        <v>331</v>
      </c>
      <c r="C92" s="1" t="s">
        <v>342</v>
      </c>
      <c r="D92" s="1" t="s">
        <v>343</v>
      </c>
      <c r="E92" s="1" t="s">
        <v>344</v>
      </c>
      <c r="F92" s="1" t="s">
        <v>366</v>
      </c>
      <c r="G92" s="1" t="s">
        <v>367</v>
      </c>
      <c r="H92" s="1" t="str">
        <f t="shared" si="1"/>
        <v>MATILDE  PINTO SOUSA</v>
      </c>
      <c r="I92" s="8" t="s">
        <v>368</v>
      </c>
      <c r="J92" s="7" t="s">
        <v>365</v>
      </c>
    </row>
    <row r="93" spans="1:10" ht="15" customHeight="1" x14ac:dyDescent="0.25">
      <c r="A93" s="1">
        <v>202791</v>
      </c>
      <c r="B93" s="1" t="s">
        <v>331</v>
      </c>
      <c r="C93" s="1" t="s">
        <v>342</v>
      </c>
      <c r="D93" s="1" t="s">
        <v>343</v>
      </c>
      <c r="E93" s="1" t="s">
        <v>344</v>
      </c>
      <c r="F93" s="1" t="s">
        <v>369</v>
      </c>
      <c r="G93" s="1" t="s">
        <v>118</v>
      </c>
      <c r="H93" s="1" t="str">
        <f t="shared" si="1"/>
        <v>CAROLINA SANTOS SOUSA</v>
      </c>
      <c r="I93" s="8" t="s">
        <v>370</v>
      </c>
      <c r="J93" s="5"/>
    </row>
    <row r="94" spans="1:10" ht="15" customHeight="1" x14ac:dyDescent="0.25">
      <c r="A94" s="1">
        <v>203191</v>
      </c>
      <c r="B94" s="1" t="s">
        <v>331</v>
      </c>
      <c r="C94" s="1" t="s">
        <v>342</v>
      </c>
      <c r="D94" s="1" t="s">
        <v>343</v>
      </c>
      <c r="E94" s="1" t="s">
        <v>344</v>
      </c>
      <c r="F94" s="1" t="s">
        <v>371</v>
      </c>
      <c r="G94" s="1" t="s">
        <v>164</v>
      </c>
      <c r="H94" s="1" t="str">
        <f t="shared" si="1"/>
        <v>ANA BEATRIZ CARDOSO</v>
      </c>
      <c r="I94" s="8" t="s">
        <v>372</v>
      </c>
      <c r="J94" s="7" t="s">
        <v>373</v>
      </c>
    </row>
    <row r="95" spans="1:10" ht="15" customHeight="1" x14ac:dyDescent="0.25">
      <c r="A95" s="1">
        <v>203190</v>
      </c>
      <c r="B95" s="1" t="s">
        <v>331</v>
      </c>
      <c r="C95" s="1" t="s">
        <v>342</v>
      </c>
      <c r="D95" s="1" t="s">
        <v>343</v>
      </c>
      <c r="E95" s="1" t="s">
        <v>344</v>
      </c>
      <c r="F95" s="1" t="s">
        <v>374</v>
      </c>
      <c r="G95" s="1" t="s">
        <v>375</v>
      </c>
      <c r="H95" s="1" t="str">
        <f t="shared" si="1"/>
        <v>ALEXANDRA MARIA CARDOSO</v>
      </c>
      <c r="I95" s="8" t="s">
        <v>372</v>
      </c>
      <c r="J95" s="5"/>
    </row>
    <row r="96" spans="1:10" ht="15" customHeight="1" x14ac:dyDescent="0.25">
      <c r="A96" s="9">
        <v>206168</v>
      </c>
      <c r="B96" s="9" t="s">
        <v>331</v>
      </c>
      <c r="C96" s="1" t="s">
        <v>342</v>
      </c>
      <c r="D96" s="9" t="s">
        <v>343</v>
      </c>
      <c r="E96" s="9" t="s">
        <v>344</v>
      </c>
      <c r="F96" s="9" t="s">
        <v>376</v>
      </c>
      <c r="G96" s="9" t="s">
        <v>377</v>
      </c>
      <c r="H96" s="1" t="str">
        <f t="shared" si="1"/>
        <v>ANDREA SOBIESKA MOREIRA</v>
      </c>
      <c r="I96" s="8" t="s">
        <v>378</v>
      </c>
      <c r="J96" s="5"/>
    </row>
    <row r="97" spans="1:10" ht="15" customHeight="1" x14ac:dyDescent="0.25">
      <c r="A97" s="9">
        <v>126450</v>
      </c>
      <c r="B97" s="9" t="s">
        <v>331</v>
      </c>
      <c r="C97" s="1" t="s">
        <v>342</v>
      </c>
      <c r="D97" s="9" t="s">
        <v>343</v>
      </c>
      <c r="E97" s="9" t="s">
        <v>344</v>
      </c>
      <c r="F97" s="9" t="s">
        <v>374</v>
      </c>
      <c r="G97" s="9" t="s">
        <v>375</v>
      </c>
      <c r="H97" s="1" t="str">
        <f t="shared" si="1"/>
        <v>ALEXANDRA MARIA CARDOSO</v>
      </c>
      <c r="I97" s="8" t="s">
        <v>379</v>
      </c>
      <c r="J97" s="5"/>
    </row>
    <row r="98" spans="1:10" ht="15" customHeight="1" x14ac:dyDescent="0.25">
      <c r="A98" s="1">
        <v>104419</v>
      </c>
      <c r="B98" s="1" t="s">
        <v>331</v>
      </c>
      <c r="C98" s="1" t="s">
        <v>342</v>
      </c>
      <c r="D98" s="1" t="s">
        <v>343</v>
      </c>
      <c r="E98" s="1" t="s">
        <v>344</v>
      </c>
      <c r="F98" s="1" t="s">
        <v>380</v>
      </c>
      <c r="G98" s="1" t="s">
        <v>381</v>
      </c>
      <c r="H98" s="1" t="str">
        <f t="shared" si="1"/>
        <v>DIANA SANCHES GOMES</v>
      </c>
      <c r="I98" s="8" t="s">
        <v>382</v>
      </c>
      <c r="J98" s="5"/>
    </row>
    <row r="99" spans="1:10" ht="15" customHeight="1" x14ac:dyDescent="0.25">
      <c r="A99" s="19">
        <v>208953</v>
      </c>
      <c r="B99" s="1" t="s">
        <v>331</v>
      </c>
      <c r="C99" s="1" t="s">
        <v>342</v>
      </c>
      <c r="D99" s="1" t="s">
        <v>343</v>
      </c>
      <c r="E99" s="1" t="s">
        <v>344</v>
      </c>
      <c r="F99" s="1" t="s">
        <v>383</v>
      </c>
      <c r="G99" s="1" t="s">
        <v>217</v>
      </c>
      <c r="H99" s="1" t="str">
        <f t="shared" si="1"/>
        <v>ALICE LAGE BARBOSA</v>
      </c>
      <c r="I99" s="4" t="s">
        <v>384</v>
      </c>
      <c r="J99" s="5"/>
    </row>
    <row r="100" spans="1:10" ht="15" customHeight="1" x14ac:dyDescent="0.25">
      <c r="A100" s="19">
        <v>133205</v>
      </c>
      <c r="B100" s="1" t="s">
        <v>331</v>
      </c>
      <c r="C100" s="1" t="s">
        <v>342</v>
      </c>
      <c r="D100" s="1" t="s">
        <v>343</v>
      </c>
      <c r="E100" s="1" t="s">
        <v>344</v>
      </c>
      <c r="F100" s="1" t="s">
        <v>385</v>
      </c>
      <c r="G100" s="1" t="s">
        <v>386</v>
      </c>
      <c r="H100" s="1" t="str">
        <f t="shared" si="1"/>
        <v>ARIANA FILIPA MEIRELES</v>
      </c>
      <c r="I100" s="4" t="s">
        <v>387</v>
      </c>
      <c r="J100" s="7" t="s">
        <v>189</v>
      </c>
    </row>
    <row r="101" spans="1:10" ht="15" customHeight="1" x14ac:dyDescent="0.25">
      <c r="A101" s="19">
        <v>208904</v>
      </c>
      <c r="B101" s="1" t="s">
        <v>331</v>
      </c>
      <c r="C101" s="1" t="s">
        <v>342</v>
      </c>
      <c r="D101" s="1" t="s">
        <v>343</v>
      </c>
      <c r="E101" s="1" t="s">
        <v>344</v>
      </c>
      <c r="F101" s="1" t="s">
        <v>388</v>
      </c>
      <c r="G101" s="1" t="s">
        <v>191</v>
      </c>
      <c r="H101" s="1" t="str">
        <f t="shared" si="1"/>
        <v>BEATRIZ DORIA VASCONCELOS</v>
      </c>
      <c r="I101" s="4" t="s">
        <v>389</v>
      </c>
      <c r="J101" s="5"/>
    </row>
    <row r="102" spans="1:10" ht="15" customHeight="1" x14ac:dyDescent="0.25">
      <c r="A102" s="19">
        <v>208905</v>
      </c>
      <c r="B102" s="1" t="s">
        <v>331</v>
      </c>
      <c r="C102" s="1" t="s">
        <v>342</v>
      </c>
      <c r="D102" s="1" t="s">
        <v>343</v>
      </c>
      <c r="E102" s="1" t="s">
        <v>344</v>
      </c>
      <c r="F102" s="1" t="s">
        <v>390</v>
      </c>
      <c r="G102" s="1" t="s">
        <v>391</v>
      </c>
      <c r="H102" s="1" t="str">
        <f t="shared" si="1"/>
        <v>ELISABETE BAYER FORTUNATO</v>
      </c>
      <c r="I102" s="4" t="s">
        <v>392</v>
      </c>
      <c r="J102" s="7" t="s">
        <v>393</v>
      </c>
    </row>
    <row r="103" spans="1:10" ht="15" customHeight="1" x14ac:dyDescent="0.25">
      <c r="A103" s="19">
        <v>208956</v>
      </c>
      <c r="B103" s="1" t="s">
        <v>331</v>
      </c>
      <c r="C103" s="1" t="s">
        <v>342</v>
      </c>
      <c r="D103" s="1" t="s">
        <v>343</v>
      </c>
      <c r="E103" s="1" t="s">
        <v>344</v>
      </c>
      <c r="F103" s="1" t="s">
        <v>394</v>
      </c>
      <c r="G103" s="1" t="s">
        <v>395</v>
      </c>
      <c r="H103" s="1" t="str">
        <f t="shared" si="1"/>
        <v>LUISA XAVIER MAIA</v>
      </c>
      <c r="I103" s="4" t="s">
        <v>396</v>
      </c>
      <c r="J103" s="7" t="s">
        <v>397</v>
      </c>
    </row>
    <row r="104" spans="1:10" ht="15" customHeight="1" x14ac:dyDescent="0.25">
      <c r="A104" s="19">
        <v>208954</v>
      </c>
      <c r="B104" s="1" t="s">
        <v>331</v>
      </c>
      <c r="C104" s="1" t="s">
        <v>342</v>
      </c>
      <c r="D104" s="1" t="s">
        <v>343</v>
      </c>
      <c r="E104" s="1" t="s">
        <v>344</v>
      </c>
      <c r="F104" s="1" t="s">
        <v>398</v>
      </c>
      <c r="G104" s="1" t="s">
        <v>395</v>
      </c>
      <c r="H104" s="1" t="str">
        <f t="shared" si="1"/>
        <v>LUISA ROCHA BRANDAO</v>
      </c>
      <c r="I104" s="4" t="s">
        <v>399</v>
      </c>
      <c r="J104" s="5"/>
    </row>
    <row r="105" spans="1:10" ht="15" customHeight="1" x14ac:dyDescent="0.25">
      <c r="A105" s="19">
        <v>208903</v>
      </c>
      <c r="B105" s="1" t="s">
        <v>331</v>
      </c>
      <c r="C105" s="1" t="s">
        <v>342</v>
      </c>
      <c r="D105" s="1" t="s">
        <v>343</v>
      </c>
      <c r="E105" s="1" t="s">
        <v>344</v>
      </c>
      <c r="F105" s="1" t="s">
        <v>400</v>
      </c>
      <c r="G105" s="1" t="s">
        <v>111</v>
      </c>
      <c r="H105" s="1" t="str">
        <f t="shared" si="1"/>
        <v>MARIA SIMOES PRESTES</v>
      </c>
      <c r="I105" s="4" t="s">
        <v>401</v>
      </c>
      <c r="J105" s="5"/>
    </row>
    <row r="106" spans="1:10" ht="15" customHeight="1" x14ac:dyDescent="0.25">
      <c r="A106" s="19">
        <v>208955</v>
      </c>
      <c r="B106" s="1" t="s">
        <v>331</v>
      </c>
      <c r="C106" s="1" t="s">
        <v>342</v>
      </c>
      <c r="D106" s="1" t="s">
        <v>343</v>
      </c>
      <c r="E106" s="1" t="s">
        <v>344</v>
      </c>
      <c r="F106" s="1" t="s">
        <v>402</v>
      </c>
      <c r="G106" s="1" t="s">
        <v>403</v>
      </c>
      <c r="H106" s="1" t="str">
        <f t="shared" si="1"/>
        <v>MARIA  JOAO ALMEIDA</v>
      </c>
      <c r="I106" s="4" t="s">
        <v>404</v>
      </c>
      <c r="J106" s="7" t="s">
        <v>405</v>
      </c>
    </row>
    <row r="107" spans="1:10" ht="15" customHeight="1" x14ac:dyDescent="0.25">
      <c r="A107" s="19">
        <v>203741</v>
      </c>
      <c r="B107" s="1" t="s">
        <v>331</v>
      </c>
      <c r="C107" s="1" t="s">
        <v>342</v>
      </c>
      <c r="D107" s="1" t="s">
        <v>343</v>
      </c>
      <c r="E107" s="1" t="s">
        <v>344</v>
      </c>
      <c r="F107" s="1" t="s">
        <v>406</v>
      </c>
      <c r="G107" s="1" t="s">
        <v>322</v>
      </c>
      <c r="H107" s="1" t="str">
        <f t="shared" si="1"/>
        <v>MARGARIDA VASCONCELOS CASTRO</v>
      </c>
      <c r="I107" s="4" t="s">
        <v>407</v>
      </c>
      <c r="J107" s="7" t="s">
        <v>408</v>
      </c>
    </row>
    <row r="108" spans="1:10" ht="15" customHeight="1" x14ac:dyDescent="0.25">
      <c r="A108" s="1">
        <v>209807</v>
      </c>
      <c r="B108" s="1" t="s">
        <v>331</v>
      </c>
      <c r="C108" s="1" t="s">
        <v>342</v>
      </c>
      <c r="D108" s="1" t="s">
        <v>343</v>
      </c>
      <c r="E108" s="1" t="s">
        <v>344</v>
      </c>
      <c r="F108" s="1" t="s">
        <v>409</v>
      </c>
      <c r="G108" s="1" t="s">
        <v>242</v>
      </c>
      <c r="H108" s="1" t="str">
        <f t="shared" si="1"/>
        <v>RITA BAPTISTA PENA BASTOS</v>
      </c>
      <c r="I108" s="4" t="s">
        <v>410</v>
      </c>
      <c r="J108" s="5"/>
    </row>
    <row r="109" spans="1:10" ht="15" customHeight="1" x14ac:dyDescent="0.25">
      <c r="A109" s="1">
        <v>104421</v>
      </c>
      <c r="B109" s="1" t="s">
        <v>331</v>
      </c>
      <c r="C109" s="1" t="s">
        <v>342</v>
      </c>
      <c r="D109" s="1" t="s">
        <v>343</v>
      </c>
      <c r="E109" s="1" t="s">
        <v>344</v>
      </c>
      <c r="F109" s="1" t="s">
        <v>411</v>
      </c>
      <c r="G109" s="1" t="s">
        <v>412</v>
      </c>
      <c r="H109" s="1" t="str">
        <f t="shared" si="1"/>
        <v>HELENA SANCHES GOMES</v>
      </c>
      <c r="I109" s="4" t="s">
        <v>413</v>
      </c>
      <c r="J109" s="5"/>
    </row>
    <row r="110" spans="1:10" ht="15" customHeight="1" x14ac:dyDescent="0.25">
      <c r="A110" s="12">
        <v>211652</v>
      </c>
      <c r="B110" s="1" t="s">
        <v>331</v>
      </c>
      <c r="C110" s="1" t="s">
        <v>342</v>
      </c>
      <c r="D110" s="1" t="s">
        <v>343</v>
      </c>
      <c r="E110" s="1" t="s">
        <v>344</v>
      </c>
      <c r="F110" s="12" t="s">
        <v>414</v>
      </c>
      <c r="G110" s="12" t="s">
        <v>133</v>
      </c>
      <c r="H110" s="1" t="str">
        <f t="shared" si="1"/>
        <v>SOFIA POUSA RIBEIRO</v>
      </c>
      <c r="I110" s="4" t="s">
        <v>415</v>
      </c>
      <c r="J110" s="5"/>
    </row>
    <row r="111" spans="1:10" ht="15" customHeight="1" x14ac:dyDescent="0.25">
      <c r="A111" s="20">
        <v>211651</v>
      </c>
      <c r="B111" s="1" t="s">
        <v>331</v>
      </c>
      <c r="C111" s="1" t="s">
        <v>342</v>
      </c>
      <c r="D111" s="1" t="s">
        <v>343</v>
      </c>
      <c r="E111" s="1" t="s">
        <v>344</v>
      </c>
      <c r="F111" s="12" t="s">
        <v>416</v>
      </c>
      <c r="G111" s="12" t="s">
        <v>111</v>
      </c>
      <c r="H111" s="1" t="str">
        <f t="shared" si="1"/>
        <v>MARIA MOURA FONSECA</v>
      </c>
      <c r="I111" s="4" t="s">
        <v>417</v>
      </c>
      <c r="J111" s="7" t="s">
        <v>418</v>
      </c>
    </row>
    <row r="112" spans="1:10" ht="15" customHeight="1" x14ac:dyDescent="0.25">
      <c r="A112" s="21">
        <v>213962</v>
      </c>
      <c r="B112" s="1" t="s">
        <v>331</v>
      </c>
      <c r="C112" s="1" t="s">
        <v>342</v>
      </c>
      <c r="D112" s="1" t="s">
        <v>343</v>
      </c>
      <c r="E112" s="1" t="s">
        <v>344</v>
      </c>
      <c r="F112" s="1" t="s">
        <v>419</v>
      </c>
      <c r="G112" s="1" t="s">
        <v>228</v>
      </c>
      <c r="H112" s="1" t="str">
        <f t="shared" si="1"/>
        <v>MARTA SANTOS BARBOSA</v>
      </c>
      <c r="I112" s="11" t="s">
        <v>420</v>
      </c>
      <c r="J112" s="7" t="s">
        <v>421</v>
      </c>
    </row>
    <row r="113" spans="1:10" ht="15" customHeight="1" x14ac:dyDescent="0.25">
      <c r="A113" s="21">
        <v>211765</v>
      </c>
      <c r="B113" s="1" t="s">
        <v>331</v>
      </c>
      <c r="C113" s="1" t="s">
        <v>342</v>
      </c>
      <c r="D113" s="1" t="s">
        <v>343</v>
      </c>
      <c r="E113" s="1" t="s">
        <v>344</v>
      </c>
      <c r="F113" s="1" t="s">
        <v>422</v>
      </c>
      <c r="G113" s="1" t="s">
        <v>367</v>
      </c>
      <c r="H113" s="1" t="str">
        <f t="shared" si="1"/>
        <v>MATILDE  NEVES SOUSA</v>
      </c>
      <c r="I113" s="11" t="s">
        <v>423</v>
      </c>
      <c r="J113" s="7" t="s">
        <v>424</v>
      </c>
    </row>
    <row r="114" spans="1:10" ht="15" customHeight="1" x14ac:dyDescent="0.25">
      <c r="A114" s="19">
        <v>213634</v>
      </c>
      <c r="B114" s="1" t="s">
        <v>331</v>
      </c>
      <c r="C114" s="1" t="s">
        <v>342</v>
      </c>
      <c r="D114" s="1" t="s">
        <v>343</v>
      </c>
      <c r="E114" s="1" t="s">
        <v>344</v>
      </c>
      <c r="F114" s="1" t="s">
        <v>425</v>
      </c>
      <c r="G114" s="1" t="s">
        <v>164</v>
      </c>
      <c r="H114" s="1" t="str">
        <f t="shared" si="1"/>
        <v>ANA MARGARIDA LIMA</v>
      </c>
      <c r="I114" s="11" t="s">
        <v>426</v>
      </c>
      <c r="J114" s="7" t="s">
        <v>408</v>
      </c>
    </row>
    <row r="115" spans="1:10" ht="15" customHeight="1" x14ac:dyDescent="0.25">
      <c r="A115" s="21">
        <v>213635</v>
      </c>
      <c r="B115" s="1" t="s">
        <v>331</v>
      </c>
      <c r="C115" s="1" t="s">
        <v>342</v>
      </c>
      <c r="D115" s="1" t="s">
        <v>343</v>
      </c>
      <c r="E115" s="1" t="s">
        <v>344</v>
      </c>
      <c r="F115" s="1" t="s">
        <v>427</v>
      </c>
      <c r="G115" s="1" t="s">
        <v>428</v>
      </c>
      <c r="H115" s="1" t="str">
        <f t="shared" si="1"/>
        <v>BRUNO TIAGO PINTO</v>
      </c>
      <c r="I115" s="11" t="s">
        <v>429</v>
      </c>
      <c r="J115" s="7" t="s">
        <v>430</v>
      </c>
    </row>
    <row r="116" spans="1:10" ht="15" customHeight="1" x14ac:dyDescent="0.25">
      <c r="A116" s="21">
        <v>213592</v>
      </c>
      <c r="B116" s="1" t="s">
        <v>331</v>
      </c>
      <c r="C116" s="1" t="s">
        <v>342</v>
      </c>
      <c r="D116" s="1" t="s">
        <v>343</v>
      </c>
      <c r="E116" s="1" t="s">
        <v>344</v>
      </c>
      <c r="F116" s="1" t="s">
        <v>431</v>
      </c>
      <c r="G116" s="1" t="s">
        <v>432</v>
      </c>
      <c r="H116" s="1" t="str">
        <f t="shared" si="1"/>
        <v>DARIA FORONOVA</v>
      </c>
      <c r="I116" s="11" t="s">
        <v>433</v>
      </c>
      <c r="J116" s="7" t="s">
        <v>434</v>
      </c>
    </row>
    <row r="117" spans="1:10" ht="15" customHeight="1" x14ac:dyDescent="0.25">
      <c r="A117" s="21">
        <v>213625</v>
      </c>
      <c r="B117" s="1" t="s">
        <v>331</v>
      </c>
      <c r="C117" s="1" t="s">
        <v>342</v>
      </c>
      <c r="D117" s="1" t="s">
        <v>343</v>
      </c>
      <c r="E117" s="1" t="s">
        <v>344</v>
      </c>
      <c r="F117" s="1" t="s">
        <v>435</v>
      </c>
      <c r="G117" s="1" t="s">
        <v>150</v>
      </c>
      <c r="H117" s="1" t="str">
        <f t="shared" si="1"/>
        <v>LEONOR GABRIEL TEIXEIRA</v>
      </c>
      <c r="I117" s="11" t="s">
        <v>436</v>
      </c>
      <c r="J117" s="7" t="s">
        <v>437</v>
      </c>
    </row>
    <row r="118" spans="1:10" ht="15" customHeight="1" x14ac:dyDescent="0.25">
      <c r="A118" s="21">
        <v>206414</v>
      </c>
      <c r="B118" s="1" t="s">
        <v>331</v>
      </c>
      <c r="C118" s="1" t="s">
        <v>342</v>
      </c>
      <c r="D118" s="1" t="s">
        <v>343</v>
      </c>
      <c r="E118" s="1" t="s">
        <v>344</v>
      </c>
      <c r="F118" s="1" t="s">
        <v>438</v>
      </c>
      <c r="G118" s="1" t="s">
        <v>439</v>
      </c>
      <c r="H118" s="1" t="str">
        <f t="shared" si="1"/>
        <v>SARA BETTENCOURT LEITE</v>
      </c>
      <c r="I118" s="11" t="s">
        <v>440</v>
      </c>
      <c r="J118" s="7" t="s">
        <v>256</v>
      </c>
    </row>
    <row r="119" spans="1:10" ht="15" customHeight="1" x14ac:dyDescent="0.25">
      <c r="A119" s="21">
        <v>213633</v>
      </c>
      <c r="B119" s="1" t="s">
        <v>331</v>
      </c>
      <c r="C119" s="1" t="s">
        <v>342</v>
      </c>
      <c r="D119" s="1" t="s">
        <v>343</v>
      </c>
      <c r="E119" s="1" t="s">
        <v>344</v>
      </c>
      <c r="F119" s="1" t="s">
        <v>441</v>
      </c>
      <c r="G119" s="1" t="s">
        <v>442</v>
      </c>
      <c r="H119" s="1" t="str">
        <f t="shared" si="1"/>
        <v>RODRIGO DINIS CARVALHO</v>
      </c>
      <c r="I119" s="11" t="s">
        <v>443</v>
      </c>
      <c r="J119" s="7" t="s">
        <v>397</v>
      </c>
    </row>
    <row r="120" spans="1:10" ht="15" customHeight="1" x14ac:dyDescent="0.25">
      <c r="A120" s="22">
        <v>214327</v>
      </c>
      <c r="B120" s="1" t="s">
        <v>331</v>
      </c>
      <c r="C120" s="1" t="s">
        <v>342</v>
      </c>
      <c r="D120" s="1" t="s">
        <v>343</v>
      </c>
      <c r="E120" s="1" t="s">
        <v>344</v>
      </c>
      <c r="F120" s="1" t="s">
        <v>260</v>
      </c>
      <c r="G120" s="1" t="s">
        <v>444</v>
      </c>
      <c r="H120" s="1" t="str">
        <f t="shared" si="1"/>
        <v>BENEDITA MARIA SANTOS</v>
      </c>
      <c r="I120" s="11" t="s">
        <v>445</v>
      </c>
      <c r="J120" s="7" t="s">
        <v>397</v>
      </c>
    </row>
    <row r="121" spans="1:10" ht="15" customHeight="1" x14ac:dyDescent="0.25">
      <c r="A121" s="22">
        <v>214988</v>
      </c>
      <c r="B121" s="1" t="s">
        <v>331</v>
      </c>
      <c r="C121" s="1" t="s">
        <v>342</v>
      </c>
      <c r="D121" s="1" t="s">
        <v>343</v>
      </c>
      <c r="E121" s="1" t="s">
        <v>344</v>
      </c>
      <c r="F121" s="1" t="s">
        <v>446</v>
      </c>
      <c r="G121" s="1" t="s">
        <v>258</v>
      </c>
      <c r="H121" s="1" t="str">
        <f t="shared" si="1"/>
        <v>CAMILA  CARCASSES CASTANO</v>
      </c>
      <c r="I121" s="11" t="s">
        <v>447</v>
      </c>
      <c r="J121" s="7" t="s">
        <v>140</v>
      </c>
    </row>
    <row r="122" spans="1:10" ht="15" customHeight="1" x14ac:dyDescent="0.25">
      <c r="A122" s="22">
        <v>214989</v>
      </c>
      <c r="B122" s="1" t="s">
        <v>331</v>
      </c>
      <c r="C122" s="1" t="s">
        <v>342</v>
      </c>
      <c r="D122" s="1" t="s">
        <v>343</v>
      </c>
      <c r="E122" s="1" t="s">
        <v>344</v>
      </c>
      <c r="F122" s="1" t="s">
        <v>446</v>
      </c>
      <c r="G122" s="1" t="s">
        <v>118</v>
      </c>
      <c r="H122" s="1" t="str">
        <f t="shared" si="1"/>
        <v>CAROLINA CARCASSES CASTANO</v>
      </c>
      <c r="I122" s="11" t="s">
        <v>447</v>
      </c>
      <c r="J122" s="7" t="s">
        <v>140</v>
      </c>
    </row>
    <row r="123" spans="1:10" ht="15" customHeight="1" x14ac:dyDescent="0.25">
      <c r="A123" s="22">
        <v>210253</v>
      </c>
      <c r="B123" s="1" t="s">
        <v>331</v>
      </c>
      <c r="C123" s="1" t="s">
        <v>342</v>
      </c>
      <c r="D123" s="1" t="s">
        <v>343</v>
      </c>
      <c r="E123" s="1" t="s">
        <v>344</v>
      </c>
      <c r="F123" s="1" t="s">
        <v>448</v>
      </c>
      <c r="G123" s="1" t="s">
        <v>111</v>
      </c>
      <c r="H123" s="1" t="str">
        <f t="shared" si="1"/>
        <v>MARIA MORGADO CRUZ</v>
      </c>
      <c r="I123" s="11" t="s">
        <v>449</v>
      </c>
      <c r="J123" s="7" t="s">
        <v>437</v>
      </c>
    </row>
    <row r="124" spans="1:10" ht="15" customHeight="1" x14ac:dyDescent="0.25">
      <c r="A124" s="22">
        <v>214987</v>
      </c>
      <c r="B124" s="1" t="s">
        <v>331</v>
      </c>
      <c r="C124" s="1" t="s">
        <v>342</v>
      </c>
      <c r="D124" s="1" t="s">
        <v>343</v>
      </c>
      <c r="E124" s="1" t="s">
        <v>344</v>
      </c>
      <c r="F124" s="1" t="s">
        <v>450</v>
      </c>
      <c r="G124" s="1" t="s">
        <v>199</v>
      </c>
      <c r="H124" s="1" t="str">
        <f t="shared" si="1"/>
        <v>MATILDE SOARES PINTO</v>
      </c>
      <c r="I124" s="11" t="s">
        <v>451</v>
      </c>
      <c r="J124" s="7" t="s">
        <v>365</v>
      </c>
    </row>
    <row r="125" spans="1:10" ht="15" customHeight="1" x14ac:dyDescent="0.25">
      <c r="A125" s="22">
        <v>214308</v>
      </c>
      <c r="B125" s="1" t="s">
        <v>331</v>
      </c>
      <c r="C125" s="1" t="s">
        <v>342</v>
      </c>
      <c r="D125" s="1" t="s">
        <v>343</v>
      </c>
      <c r="E125" s="1" t="s">
        <v>344</v>
      </c>
      <c r="F125" s="1" t="s">
        <v>452</v>
      </c>
      <c r="G125" s="1" t="s">
        <v>453</v>
      </c>
      <c r="H125" s="1" t="str">
        <f t="shared" si="1"/>
        <v>MIA CAROLINA BORBA</v>
      </c>
      <c r="I125" s="11" t="s">
        <v>454</v>
      </c>
      <c r="J125" s="7" t="s">
        <v>455</v>
      </c>
    </row>
    <row r="126" spans="1:10" ht="15" customHeight="1" x14ac:dyDescent="0.25">
      <c r="A126" s="12">
        <v>209270</v>
      </c>
      <c r="B126" s="1" t="s">
        <v>331</v>
      </c>
      <c r="C126" s="1" t="s">
        <v>342</v>
      </c>
      <c r="D126" s="1" t="s">
        <v>343</v>
      </c>
      <c r="E126" s="1" t="s">
        <v>344</v>
      </c>
      <c r="F126" s="1" t="s">
        <v>456</v>
      </c>
      <c r="G126" s="1" t="s">
        <v>204</v>
      </c>
      <c r="H126" s="1" t="str">
        <f t="shared" si="1"/>
        <v>TERESA ABREU BARBEDO</v>
      </c>
      <c r="I126" s="11" t="s">
        <v>457</v>
      </c>
      <c r="J126" s="7" t="s">
        <v>397</v>
      </c>
    </row>
    <row r="127" spans="1:10" ht="15" customHeight="1" x14ac:dyDescent="0.25">
      <c r="A127" s="22">
        <v>214985</v>
      </c>
      <c r="B127" s="1" t="s">
        <v>331</v>
      </c>
      <c r="C127" s="1" t="s">
        <v>342</v>
      </c>
      <c r="D127" s="1" t="s">
        <v>343</v>
      </c>
      <c r="E127" s="1" t="s">
        <v>344</v>
      </c>
      <c r="F127" s="1" t="s">
        <v>458</v>
      </c>
      <c r="G127" s="1" t="s">
        <v>221</v>
      </c>
      <c r="H127" s="1" t="str">
        <f t="shared" si="1"/>
        <v>CONSTANCA SOUSA BARBOSA</v>
      </c>
      <c r="I127" s="11" t="s">
        <v>459</v>
      </c>
      <c r="J127" s="7" t="s">
        <v>437</v>
      </c>
    </row>
    <row r="128" spans="1:10" ht="15" customHeight="1" x14ac:dyDescent="0.25">
      <c r="A128" s="22">
        <v>212717</v>
      </c>
      <c r="B128" s="1" t="s">
        <v>331</v>
      </c>
      <c r="C128" s="1" t="s">
        <v>342</v>
      </c>
      <c r="D128" s="1" t="s">
        <v>343</v>
      </c>
      <c r="E128" s="1" t="s">
        <v>344</v>
      </c>
      <c r="F128" s="1" t="s">
        <v>460</v>
      </c>
      <c r="G128" s="1" t="s">
        <v>461</v>
      </c>
      <c r="H128" s="1" t="str">
        <f t="shared" si="1"/>
        <v>ANNA  LUIZA CARVALHO</v>
      </c>
      <c r="I128" s="11" t="s">
        <v>462</v>
      </c>
      <c r="J128" s="7" t="s">
        <v>463</v>
      </c>
    </row>
    <row r="129" spans="1:10" ht="15" customHeight="1" x14ac:dyDescent="0.25">
      <c r="A129" s="1">
        <v>131408</v>
      </c>
      <c r="B129" s="1" t="s">
        <v>301</v>
      </c>
      <c r="C129" s="1" t="s">
        <v>464</v>
      </c>
      <c r="D129" s="1" t="s">
        <v>465</v>
      </c>
      <c r="E129" s="1" t="s">
        <v>466</v>
      </c>
      <c r="F129" s="1" t="s">
        <v>467</v>
      </c>
      <c r="G129" s="1" t="s">
        <v>322</v>
      </c>
      <c r="H129" s="1" t="str">
        <f t="shared" si="1"/>
        <v>MARGARIDA ALVES MENDES</v>
      </c>
      <c r="I129" s="8" t="s">
        <v>468</v>
      </c>
      <c r="J129" s="5"/>
    </row>
    <row r="130" spans="1:10" ht="15" customHeight="1" x14ac:dyDescent="0.25">
      <c r="A130" s="1">
        <v>131949</v>
      </c>
      <c r="B130" s="1" t="s">
        <v>301</v>
      </c>
      <c r="C130" s="1" t="s">
        <v>464</v>
      </c>
      <c r="D130" s="1" t="s">
        <v>465</v>
      </c>
      <c r="E130" s="1" t="s">
        <v>466</v>
      </c>
      <c r="F130" s="1" t="s">
        <v>469</v>
      </c>
      <c r="G130" s="1" t="s">
        <v>133</v>
      </c>
      <c r="H130" s="1" t="str">
        <f t="shared" si="1"/>
        <v>SOFIA LOURENCO PINTO</v>
      </c>
      <c r="I130" s="8" t="s">
        <v>470</v>
      </c>
      <c r="J130" s="5"/>
    </row>
    <row r="131" spans="1:10" ht="15" customHeight="1" x14ac:dyDescent="0.25">
      <c r="A131" s="1">
        <v>200400</v>
      </c>
      <c r="B131" s="1" t="s">
        <v>301</v>
      </c>
      <c r="C131" s="1" t="s">
        <v>464</v>
      </c>
      <c r="D131" s="1" t="s">
        <v>465</v>
      </c>
      <c r="E131" s="1" t="s">
        <v>466</v>
      </c>
      <c r="F131" s="1" t="s">
        <v>467</v>
      </c>
      <c r="G131" s="1" t="s">
        <v>121</v>
      </c>
      <c r="H131" s="1" t="str">
        <f t="shared" ref="H131:H194" si="2">G131&amp;" "&amp;F131</f>
        <v>CATARINA ALVES MENDES</v>
      </c>
      <c r="I131" s="8" t="s">
        <v>471</v>
      </c>
      <c r="J131" s="5"/>
    </row>
    <row r="132" spans="1:10" ht="15" customHeight="1" x14ac:dyDescent="0.25">
      <c r="A132" s="1">
        <v>203240</v>
      </c>
      <c r="B132" s="1" t="s">
        <v>301</v>
      </c>
      <c r="C132" s="1" t="s">
        <v>464</v>
      </c>
      <c r="D132" s="1" t="s">
        <v>465</v>
      </c>
      <c r="E132" s="1" t="s">
        <v>466</v>
      </c>
      <c r="F132" s="1" t="s">
        <v>472</v>
      </c>
      <c r="G132" s="1" t="s">
        <v>473</v>
      </c>
      <c r="H132" s="1" t="str">
        <f t="shared" si="2"/>
        <v>LARA RODRIGUES CRUZ</v>
      </c>
      <c r="I132" s="8" t="s">
        <v>474</v>
      </c>
      <c r="J132" s="7" t="s">
        <v>475</v>
      </c>
    </row>
    <row r="133" spans="1:10" ht="15" customHeight="1" x14ac:dyDescent="0.25">
      <c r="A133" s="1">
        <v>203241</v>
      </c>
      <c r="B133" s="1" t="s">
        <v>301</v>
      </c>
      <c r="C133" s="1" t="s">
        <v>464</v>
      </c>
      <c r="D133" s="1" t="s">
        <v>465</v>
      </c>
      <c r="E133" s="1" t="s">
        <v>466</v>
      </c>
      <c r="F133" s="1" t="s">
        <v>476</v>
      </c>
      <c r="G133" s="1" t="s">
        <v>322</v>
      </c>
      <c r="H133" s="1" t="str">
        <f t="shared" si="2"/>
        <v>MARGARIDA KALINICHENKO</v>
      </c>
      <c r="I133" s="8" t="s">
        <v>477</v>
      </c>
      <c r="J133" s="7" t="s">
        <v>475</v>
      </c>
    </row>
    <row r="134" spans="1:10" ht="15" customHeight="1" x14ac:dyDescent="0.25">
      <c r="A134" s="23">
        <v>131407</v>
      </c>
      <c r="B134" s="1" t="s">
        <v>301</v>
      </c>
      <c r="C134" s="1" t="s">
        <v>464</v>
      </c>
      <c r="D134" s="1" t="s">
        <v>465</v>
      </c>
      <c r="E134" s="1" t="s">
        <v>466</v>
      </c>
      <c r="F134" s="24" t="s">
        <v>480</v>
      </c>
      <c r="G134" s="24" t="s">
        <v>481</v>
      </c>
      <c r="H134" s="1" t="str">
        <f t="shared" si="2"/>
        <v>MAFALDA SANTOS DA SILVA</v>
      </c>
      <c r="I134" s="4" t="s">
        <v>482</v>
      </c>
      <c r="J134" s="5"/>
    </row>
    <row r="135" spans="1:10" ht="15" customHeight="1" x14ac:dyDescent="0.25">
      <c r="A135" s="1">
        <v>210643</v>
      </c>
      <c r="B135" s="1" t="s">
        <v>301</v>
      </c>
      <c r="C135" s="1" t="s">
        <v>464</v>
      </c>
      <c r="D135" s="1" t="s">
        <v>465</v>
      </c>
      <c r="E135" s="1" t="s">
        <v>466</v>
      </c>
      <c r="F135" s="1" t="s">
        <v>483</v>
      </c>
      <c r="G135" s="1" t="s">
        <v>381</v>
      </c>
      <c r="H135" s="1" t="str">
        <f t="shared" si="2"/>
        <v>DIANA RODRIGUES LOURENÇO</v>
      </c>
      <c r="I135" s="4" t="s">
        <v>484</v>
      </c>
      <c r="J135" s="5"/>
    </row>
    <row r="136" spans="1:10" ht="15" customHeight="1" x14ac:dyDescent="0.25">
      <c r="A136" s="9">
        <v>208909</v>
      </c>
      <c r="B136" s="9" t="s">
        <v>301</v>
      </c>
      <c r="C136" s="1" t="s">
        <v>464</v>
      </c>
      <c r="D136" s="1" t="s">
        <v>465</v>
      </c>
      <c r="E136" s="1" t="s">
        <v>466</v>
      </c>
      <c r="F136" s="1" t="s">
        <v>485</v>
      </c>
      <c r="G136" s="1" t="s">
        <v>199</v>
      </c>
      <c r="H136" s="1" t="str">
        <f t="shared" si="2"/>
        <v>MATILDE CRUZ CAMPOS</v>
      </c>
      <c r="I136" s="4" t="s">
        <v>486</v>
      </c>
      <c r="J136" s="7" t="s">
        <v>434</v>
      </c>
    </row>
    <row r="137" spans="1:10" ht="15" customHeight="1" x14ac:dyDescent="0.25">
      <c r="A137" s="1">
        <v>215232</v>
      </c>
      <c r="B137" s="9" t="s">
        <v>301</v>
      </c>
      <c r="C137" s="1" t="s">
        <v>464</v>
      </c>
      <c r="D137" s="1" t="s">
        <v>465</v>
      </c>
      <c r="E137" s="1" t="s">
        <v>466</v>
      </c>
      <c r="F137" s="1" t="s">
        <v>487</v>
      </c>
      <c r="G137" s="1" t="s">
        <v>488</v>
      </c>
      <c r="H137" s="1" t="str">
        <f t="shared" si="2"/>
        <v>YULIA SOFIA BASABAB</v>
      </c>
      <c r="I137" s="11" t="s">
        <v>489</v>
      </c>
      <c r="J137" s="7" t="s">
        <v>434</v>
      </c>
    </row>
    <row r="138" spans="1:10" ht="15" customHeight="1" x14ac:dyDescent="0.25">
      <c r="A138" s="1">
        <v>211500</v>
      </c>
      <c r="B138" s="9" t="s">
        <v>301</v>
      </c>
      <c r="C138" s="1" t="s">
        <v>464</v>
      </c>
      <c r="D138" s="1" t="s">
        <v>465</v>
      </c>
      <c r="E138" s="1" t="s">
        <v>466</v>
      </c>
      <c r="F138" s="1" t="s">
        <v>490</v>
      </c>
      <c r="G138" s="1" t="s">
        <v>111</v>
      </c>
      <c r="H138" s="1" t="str">
        <f t="shared" si="2"/>
        <v>MARIA LEONOR PALMA</v>
      </c>
      <c r="I138" s="17" t="s">
        <v>491</v>
      </c>
      <c r="J138" s="7" t="s">
        <v>475</v>
      </c>
    </row>
    <row r="139" spans="1:10" ht="15" customHeight="1" x14ac:dyDescent="0.25">
      <c r="A139" s="1">
        <v>211443</v>
      </c>
      <c r="B139" s="9" t="s">
        <v>301</v>
      </c>
      <c r="C139" s="1" t="s">
        <v>464</v>
      </c>
      <c r="D139" s="1" t="s">
        <v>465</v>
      </c>
      <c r="E139" s="1" t="s">
        <v>466</v>
      </c>
      <c r="F139" s="1" t="s">
        <v>492</v>
      </c>
      <c r="G139" s="1" t="s">
        <v>133</v>
      </c>
      <c r="H139" s="1" t="str">
        <f t="shared" si="2"/>
        <v>SOFIA GUERRA CUSTODIO</v>
      </c>
      <c r="I139" s="17" t="s">
        <v>493</v>
      </c>
      <c r="J139" s="5"/>
    </row>
    <row r="140" spans="1:10" ht="15" customHeight="1" x14ac:dyDescent="0.25">
      <c r="A140" s="1">
        <v>118965</v>
      </c>
      <c r="B140" s="1" t="s">
        <v>494</v>
      </c>
      <c r="C140" s="1" t="s">
        <v>495</v>
      </c>
      <c r="D140" s="1" t="s">
        <v>496</v>
      </c>
      <c r="E140" s="1" t="s">
        <v>497</v>
      </c>
      <c r="F140" s="1" t="s">
        <v>498</v>
      </c>
      <c r="G140" s="1" t="s">
        <v>236</v>
      </c>
      <c r="H140" s="1" t="str">
        <f t="shared" si="2"/>
        <v>INES LAPINHA LOURENCO</v>
      </c>
      <c r="I140" s="8" t="s">
        <v>499</v>
      </c>
      <c r="J140" s="5"/>
    </row>
    <row r="141" spans="1:10" ht="15" customHeight="1" x14ac:dyDescent="0.25">
      <c r="A141" s="1">
        <v>147126</v>
      </c>
      <c r="B141" s="1" t="s">
        <v>494</v>
      </c>
      <c r="C141" s="1" t="s">
        <v>495</v>
      </c>
      <c r="D141" s="1" t="s">
        <v>496</v>
      </c>
      <c r="E141" s="1" t="s">
        <v>497</v>
      </c>
      <c r="F141" s="1" t="s">
        <v>500</v>
      </c>
      <c r="G141" s="1" t="s">
        <v>164</v>
      </c>
      <c r="H141" s="1" t="str">
        <f t="shared" si="2"/>
        <v>ANA FILIPA NOVAIS</v>
      </c>
      <c r="I141" s="8" t="s">
        <v>501</v>
      </c>
      <c r="J141" s="5"/>
    </row>
    <row r="142" spans="1:10" ht="15" customHeight="1" x14ac:dyDescent="0.25">
      <c r="A142" s="1">
        <v>125617</v>
      </c>
      <c r="B142" s="1" t="s">
        <v>494</v>
      </c>
      <c r="C142" s="1" t="s">
        <v>495</v>
      </c>
      <c r="D142" s="1" t="s">
        <v>496</v>
      </c>
      <c r="E142" s="1" t="s">
        <v>497</v>
      </c>
      <c r="F142" s="1" t="s">
        <v>502</v>
      </c>
      <c r="G142" s="1" t="s">
        <v>503</v>
      </c>
      <c r="H142" s="1" t="str">
        <f t="shared" si="2"/>
        <v>CLARA MENDES FILIPE</v>
      </c>
      <c r="I142" s="8" t="s">
        <v>504</v>
      </c>
      <c r="J142" s="5"/>
    </row>
    <row r="143" spans="1:10" ht="15" customHeight="1" x14ac:dyDescent="0.25">
      <c r="A143" s="9">
        <v>119716</v>
      </c>
      <c r="B143" s="9" t="s">
        <v>494</v>
      </c>
      <c r="C143" s="1" t="s">
        <v>495</v>
      </c>
      <c r="D143" s="9" t="s">
        <v>496</v>
      </c>
      <c r="E143" s="9" t="s">
        <v>497</v>
      </c>
      <c r="F143" s="9" t="s">
        <v>505</v>
      </c>
      <c r="G143" s="9" t="s">
        <v>127</v>
      </c>
      <c r="H143" s="1" t="str">
        <f t="shared" si="2"/>
        <v>FILIPA ANDREIA LOPES</v>
      </c>
      <c r="I143" s="8" t="s">
        <v>506</v>
      </c>
      <c r="J143" s="5"/>
    </row>
    <row r="144" spans="1:10" ht="15" customHeight="1" x14ac:dyDescent="0.25">
      <c r="A144" s="9">
        <v>128387</v>
      </c>
      <c r="B144" s="9" t="s">
        <v>494</v>
      </c>
      <c r="C144" s="1" t="s">
        <v>495</v>
      </c>
      <c r="D144" s="9" t="s">
        <v>496</v>
      </c>
      <c r="E144" s="9" t="s">
        <v>497</v>
      </c>
      <c r="F144" s="9" t="s">
        <v>507</v>
      </c>
      <c r="G144" s="9" t="s">
        <v>111</v>
      </c>
      <c r="H144" s="1" t="str">
        <f t="shared" si="2"/>
        <v>MARIA ANTUNES PAIVA</v>
      </c>
      <c r="I144" s="8" t="s">
        <v>508</v>
      </c>
      <c r="J144" s="5"/>
    </row>
    <row r="145" spans="1:10" x14ac:dyDescent="0.25">
      <c r="A145" s="9">
        <v>130675</v>
      </c>
      <c r="B145" s="9" t="s">
        <v>494</v>
      </c>
      <c r="C145" s="1" t="s">
        <v>495</v>
      </c>
      <c r="D145" s="9" t="s">
        <v>496</v>
      </c>
      <c r="E145" s="9" t="s">
        <v>497</v>
      </c>
      <c r="F145" s="9" t="s">
        <v>509</v>
      </c>
      <c r="G145" s="9" t="s">
        <v>510</v>
      </c>
      <c r="H145" s="1" t="str">
        <f t="shared" si="2"/>
        <v>ADRIANA SIMÕES RODRIGUES</v>
      </c>
      <c r="I145" s="8" t="s">
        <v>511</v>
      </c>
      <c r="J145" s="5"/>
    </row>
    <row r="146" spans="1:10" x14ac:dyDescent="0.25">
      <c r="A146" s="1">
        <v>203941</v>
      </c>
      <c r="B146" s="1" t="s">
        <v>331</v>
      </c>
      <c r="C146" s="1" t="s">
        <v>512</v>
      </c>
      <c r="D146" s="1" t="s">
        <v>513</v>
      </c>
      <c r="E146" s="1" t="s">
        <v>514</v>
      </c>
      <c r="F146" s="1" t="s">
        <v>515</v>
      </c>
      <c r="G146" s="1" t="s">
        <v>516</v>
      </c>
      <c r="H146" s="1" t="str">
        <f t="shared" si="2"/>
        <v>INES  FELIX</v>
      </c>
      <c r="I146" s="8" t="s">
        <v>517</v>
      </c>
      <c r="J146" s="5"/>
    </row>
    <row r="147" spans="1:10" x14ac:dyDescent="0.25">
      <c r="A147" s="1">
        <v>205077</v>
      </c>
      <c r="B147" s="1" t="s">
        <v>331</v>
      </c>
      <c r="C147" s="1" t="s">
        <v>512</v>
      </c>
      <c r="D147" s="1" t="s">
        <v>513</v>
      </c>
      <c r="E147" s="1" t="s">
        <v>514</v>
      </c>
      <c r="F147" s="1" t="s">
        <v>518</v>
      </c>
      <c r="G147" s="1" t="s">
        <v>263</v>
      </c>
      <c r="H147" s="1" t="str">
        <f t="shared" si="2"/>
        <v>RAQUEL ALI RODRIGUES</v>
      </c>
      <c r="I147" s="8" t="s">
        <v>491</v>
      </c>
      <c r="J147" s="7" t="s">
        <v>519</v>
      </c>
    </row>
    <row r="148" spans="1:10" x14ac:dyDescent="0.25">
      <c r="A148" s="1">
        <v>205080</v>
      </c>
      <c r="B148" s="1" t="s">
        <v>331</v>
      </c>
      <c r="C148" s="1" t="s">
        <v>512</v>
      </c>
      <c r="D148" s="1" t="s">
        <v>513</v>
      </c>
      <c r="E148" s="1" t="s">
        <v>514</v>
      </c>
      <c r="F148" s="1" t="s">
        <v>520</v>
      </c>
      <c r="G148" s="1" t="s">
        <v>521</v>
      </c>
      <c r="H148" s="1" t="str">
        <f t="shared" si="2"/>
        <v>MARIIA KRAVECHENKO</v>
      </c>
      <c r="I148" s="8" t="s">
        <v>522</v>
      </c>
      <c r="J148" s="5"/>
    </row>
    <row r="149" spans="1:10" x14ac:dyDescent="0.25">
      <c r="A149" s="1">
        <v>200659</v>
      </c>
      <c r="B149" s="1" t="s">
        <v>331</v>
      </c>
      <c r="C149" s="1" t="s">
        <v>512</v>
      </c>
      <c r="D149" s="1" t="s">
        <v>513</v>
      </c>
      <c r="E149" s="1" t="s">
        <v>514</v>
      </c>
      <c r="F149" s="1" t="s">
        <v>523</v>
      </c>
      <c r="G149" s="1" t="s">
        <v>524</v>
      </c>
      <c r="H149" s="1" t="str">
        <f t="shared" si="2"/>
        <v>BARBARA LEAL SA</v>
      </c>
      <c r="I149" s="8" t="s">
        <v>525</v>
      </c>
      <c r="J149" s="7" t="s">
        <v>519</v>
      </c>
    </row>
    <row r="150" spans="1:10" x14ac:dyDescent="0.25">
      <c r="A150" s="1">
        <v>200660</v>
      </c>
      <c r="B150" s="1" t="s">
        <v>331</v>
      </c>
      <c r="C150" s="1" t="s">
        <v>512</v>
      </c>
      <c r="D150" s="1" t="s">
        <v>513</v>
      </c>
      <c r="E150" s="1" t="s">
        <v>514</v>
      </c>
      <c r="F150" s="1" t="s">
        <v>515</v>
      </c>
      <c r="G150" s="1" t="s">
        <v>526</v>
      </c>
      <c r="H150" s="1" t="str">
        <f t="shared" si="2"/>
        <v>ANA FRANCISCA FELIX</v>
      </c>
      <c r="I150" s="8" t="s">
        <v>527</v>
      </c>
      <c r="J150" s="5"/>
    </row>
    <row r="151" spans="1:10" x14ac:dyDescent="0.25">
      <c r="A151" s="1">
        <v>151099</v>
      </c>
      <c r="B151" s="1" t="s">
        <v>331</v>
      </c>
      <c r="C151" s="1" t="s">
        <v>512</v>
      </c>
      <c r="D151" s="1" t="s">
        <v>513</v>
      </c>
      <c r="E151" s="1" t="s">
        <v>514</v>
      </c>
      <c r="F151" s="1" t="s">
        <v>528</v>
      </c>
      <c r="G151" s="1" t="s">
        <v>529</v>
      </c>
      <c r="H151" s="1" t="str">
        <f t="shared" si="2"/>
        <v>ALICE BEATRIZ BESSA</v>
      </c>
      <c r="I151" s="8" t="s">
        <v>530</v>
      </c>
      <c r="J151" s="5"/>
    </row>
    <row r="152" spans="1:10" x14ac:dyDescent="0.25">
      <c r="A152" s="1">
        <v>203980</v>
      </c>
      <c r="B152" s="1" t="s">
        <v>331</v>
      </c>
      <c r="C152" s="1" t="s">
        <v>512</v>
      </c>
      <c r="D152" s="1" t="s">
        <v>513</v>
      </c>
      <c r="E152" s="1" t="s">
        <v>514</v>
      </c>
      <c r="F152" s="1" t="s">
        <v>531</v>
      </c>
      <c r="G152" s="1" t="s">
        <v>155</v>
      </c>
      <c r="H152" s="1" t="str">
        <f t="shared" si="2"/>
        <v>HELENA HENRIQUES MENDONCA</v>
      </c>
      <c r="I152" s="8" t="s">
        <v>532</v>
      </c>
      <c r="J152" s="7" t="s">
        <v>533</v>
      </c>
    </row>
    <row r="153" spans="1:10" x14ac:dyDescent="0.25">
      <c r="A153" s="1">
        <v>205078</v>
      </c>
      <c r="B153" s="1" t="s">
        <v>331</v>
      </c>
      <c r="C153" s="1" t="s">
        <v>512</v>
      </c>
      <c r="D153" s="1" t="s">
        <v>513</v>
      </c>
      <c r="E153" s="1" t="s">
        <v>514</v>
      </c>
      <c r="F153" s="1" t="s">
        <v>534</v>
      </c>
      <c r="G153" s="1" t="s">
        <v>535</v>
      </c>
      <c r="H153" s="1" t="str">
        <f t="shared" si="2"/>
        <v>ANA MARGARIDA CARDOSO</v>
      </c>
      <c r="I153" s="8" t="s">
        <v>536</v>
      </c>
      <c r="J153" s="7" t="s">
        <v>519</v>
      </c>
    </row>
    <row r="154" spans="1:10" x14ac:dyDescent="0.25">
      <c r="A154" s="1">
        <v>206016</v>
      </c>
      <c r="B154" s="1" t="s">
        <v>331</v>
      </c>
      <c r="C154" s="1" t="s">
        <v>512</v>
      </c>
      <c r="D154" s="1" t="s">
        <v>513</v>
      </c>
      <c r="E154" s="1" t="s">
        <v>514</v>
      </c>
      <c r="F154" s="1" t="s">
        <v>537</v>
      </c>
      <c r="G154" s="1" t="s">
        <v>538</v>
      </c>
      <c r="H154" s="1" t="str">
        <f t="shared" si="2"/>
        <v>INES ISABEL GUMARAES</v>
      </c>
      <c r="I154" s="8" t="s">
        <v>539</v>
      </c>
      <c r="J154" s="7" t="s">
        <v>519</v>
      </c>
    </row>
    <row r="155" spans="1:10" x14ac:dyDescent="0.25">
      <c r="A155" s="1">
        <v>205079</v>
      </c>
      <c r="B155" s="1" t="s">
        <v>331</v>
      </c>
      <c r="C155" s="1" t="s">
        <v>512</v>
      </c>
      <c r="D155" s="1" t="s">
        <v>513</v>
      </c>
      <c r="E155" s="1" t="s">
        <v>514</v>
      </c>
      <c r="F155" s="1" t="s">
        <v>540</v>
      </c>
      <c r="G155" s="1" t="s">
        <v>541</v>
      </c>
      <c r="H155" s="1" t="str">
        <f t="shared" si="2"/>
        <v>ANA BEATRIZ SILVA</v>
      </c>
      <c r="I155" s="8" t="s">
        <v>542</v>
      </c>
      <c r="J155" s="7" t="s">
        <v>519</v>
      </c>
    </row>
    <row r="156" spans="1:10" x14ac:dyDescent="0.25">
      <c r="A156" s="1">
        <v>147128</v>
      </c>
      <c r="B156" s="1" t="s">
        <v>331</v>
      </c>
      <c r="C156" s="1" t="s">
        <v>512</v>
      </c>
      <c r="D156" s="1" t="s">
        <v>513</v>
      </c>
      <c r="E156" s="1" t="s">
        <v>514</v>
      </c>
      <c r="F156" s="1" t="s">
        <v>543</v>
      </c>
      <c r="G156" s="1" t="s">
        <v>544</v>
      </c>
      <c r="H156" s="1" t="str">
        <f t="shared" si="2"/>
        <v>GABRIELA MACHADO RIBEIRO</v>
      </c>
      <c r="I156" s="8" t="s">
        <v>545</v>
      </c>
      <c r="J156" s="5"/>
    </row>
    <row r="157" spans="1:10" x14ac:dyDescent="0.25">
      <c r="A157" s="1">
        <v>128715</v>
      </c>
      <c r="B157" s="1" t="s">
        <v>331</v>
      </c>
      <c r="C157" s="1" t="s">
        <v>512</v>
      </c>
      <c r="D157" s="1" t="s">
        <v>513</v>
      </c>
      <c r="E157" s="1" t="s">
        <v>514</v>
      </c>
      <c r="F157" s="1" t="s">
        <v>540</v>
      </c>
      <c r="G157" s="1" t="s">
        <v>546</v>
      </c>
      <c r="H157" s="1" t="str">
        <f t="shared" si="2"/>
        <v>RITA MANUELA SILVA</v>
      </c>
      <c r="I157" s="8" t="s">
        <v>547</v>
      </c>
      <c r="J157" s="5"/>
    </row>
    <row r="158" spans="1:10" ht="15" customHeight="1" x14ac:dyDescent="0.25">
      <c r="A158" s="1">
        <v>132547</v>
      </c>
      <c r="B158" s="1" t="s">
        <v>331</v>
      </c>
      <c r="C158" s="1" t="s">
        <v>512</v>
      </c>
      <c r="D158" s="1" t="s">
        <v>513</v>
      </c>
      <c r="E158" s="1" t="s">
        <v>514</v>
      </c>
      <c r="F158" s="1" t="s">
        <v>548</v>
      </c>
      <c r="G158" s="1" t="s">
        <v>549</v>
      </c>
      <c r="H158" s="1" t="str">
        <f t="shared" si="2"/>
        <v>MARIA BEATRIZ BROCHADO</v>
      </c>
      <c r="I158" s="8" t="s">
        <v>550</v>
      </c>
      <c r="J158" s="5"/>
    </row>
    <row r="159" spans="1:10" ht="15" customHeight="1" x14ac:dyDescent="0.25">
      <c r="A159" s="1">
        <v>126262</v>
      </c>
      <c r="B159" s="1" t="s">
        <v>331</v>
      </c>
      <c r="C159" s="1" t="s">
        <v>512</v>
      </c>
      <c r="D159" s="1" t="s">
        <v>513</v>
      </c>
      <c r="E159" s="1" t="s">
        <v>514</v>
      </c>
      <c r="F159" s="1" t="s">
        <v>551</v>
      </c>
      <c r="G159" s="1" t="s">
        <v>130</v>
      </c>
      <c r="H159" s="1" t="str">
        <f t="shared" si="2"/>
        <v>MARIANA GONCALVES CARVALHO</v>
      </c>
      <c r="I159" s="8" t="s">
        <v>552</v>
      </c>
      <c r="J159" s="5"/>
    </row>
    <row r="160" spans="1:10" ht="15" customHeight="1" x14ac:dyDescent="0.25">
      <c r="A160" s="1">
        <v>125651</v>
      </c>
      <c r="B160" s="1" t="s">
        <v>331</v>
      </c>
      <c r="C160" s="1" t="s">
        <v>512</v>
      </c>
      <c r="D160" s="1" t="s">
        <v>513</v>
      </c>
      <c r="E160" s="1" t="s">
        <v>514</v>
      </c>
      <c r="F160" s="1" t="s">
        <v>553</v>
      </c>
      <c r="G160" s="1" t="s">
        <v>481</v>
      </c>
      <c r="H160" s="1" t="str">
        <f t="shared" si="2"/>
        <v xml:space="preserve">MAFALDA VENTURA AZEVEDO </v>
      </c>
      <c r="I160" s="8" t="s">
        <v>554</v>
      </c>
      <c r="J160" s="5"/>
    </row>
    <row r="161" spans="1:10" ht="15" customHeight="1" x14ac:dyDescent="0.25">
      <c r="A161" s="1">
        <v>128716</v>
      </c>
      <c r="B161" s="1" t="s">
        <v>331</v>
      </c>
      <c r="C161" s="1" t="s">
        <v>512</v>
      </c>
      <c r="D161" s="1" t="s">
        <v>513</v>
      </c>
      <c r="E161" s="1" t="s">
        <v>514</v>
      </c>
      <c r="F161" s="1" t="s">
        <v>555</v>
      </c>
      <c r="G161" s="1" t="s">
        <v>544</v>
      </c>
      <c r="H161" s="1" t="str">
        <f t="shared" si="2"/>
        <v>GABRIELA MENDES FERREIRA</v>
      </c>
      <c r="I161" s="8" t="s">
        <v>556</v>
      </c>
      <c r="J161" s="7" t="s">
        <v>557</v>
      </c>
    </row>
    <row r="162" spans="1:10" ht="15" customHeight="1" x14ac:dyDescent="0.25">
      <c r="A162" s="1">
        <v>126201</v>
      </c>
      <c r="B162" s="1" t="s">
        <v>331</v>
      </c>
      <c r="C162" s="1" t="s">
        <v>512</v>
      </c>
      <c r="D162" s="1" t="s">
        <v>513</v>
      </c>
      <c r="E162" s="1" t="s">
        <v>514</v>
      </c>
      <c r="F162" s="1" t="s">
        <v>558</v>
      </c>
      <c r="G162" s="1" t="s">
        <v>191</v>
      </c>
      <c r="H162" s="1" t="str">
        <f t="shared" si="2"/>
        <v>BEATRIZ CERQUEIRA TEIXEIRA</v>
      </c>
      <c r="I162" s="8" t="s">
        <v>559</v>
      </c>
      <c r="J162" s="5"/>
    </row>
    <row r="163" spans="1:10" ht="15" customHeight="1" x14ac:dyDescent="0.25">
      <c r="A163" s="1">
        <v>119832</v>
      </c>
      <c r="B163" s="1" t="s">
        <v>331</v>
      </c>
      <c r="C163" s="1" t="s">
        <v>512</v>
      </c>
      <c r="D163" s="1" t="s">
        <v>513</v>
      </c>
      <c r="E163" s="1" t="s">
        <v>514</v>
      </c>
      <c r="F163" s="1" t="s">
        <v>560</v>
      </c>
      <c r="G163" s="1" t="s">
        <v>561</v>
      </c>
      <c r="H163" s="1" t="str">
        <f t="shared" si="2"/>
        <v>TELMA BARROS TEIXEIRA</v>
      </c>
      <c r="I163" s="8" t="s">
        <v>562</v>
      </c>
      <c r="J163" s="5"/>
    </row>
    <row r="164" spans="1:10" ht="15" customHeight="1" x14ac:dyDescent="0.25">
      <c r="A164" s="1">
        <v>119467</v>
      </c>
      <c r="B164" s="1" t="s">
        <v>331</v>
      </c>
      <c r="C164" s="1" t="s">
        <v>512</v>
      </c>
      <c r="D164" s="1" t="s">
        <v>513</v>
      </c>
      <c r="E164" s="1" t="s">
        <v>514</v>
      </c>
      <c r="F164" s="1" t="s">
        <v>563</v>
      </c>
      <c r="G164" s="1" t="s">
        <v>564</v>
      </c>
      <c r="H164" s="1" t="str">
        <f t="shared" si="2"/>
        <v>MARIANA  SILVA TEIXEIRA</v>
      </c>
      <c r="I164" s="8" t="s">
        <v>565</v>
      </c>
      <c r="J164" s="5"/>
    </row>
    <row r="165" spans="1:10" ht="15" customHeight="1" x14ac:dyDescent="0.25">
      <c r="A165" s="1">
        <v>119833</v>
      </c>
      <c r="B165" s="1" t="s">
        <v>331</v>
      </c>
      <c r="C165" s="1" t="s">
        <v>512</v>
      </c>
      <c r="D165" s="1" t="s">
        <v>513</v>
      </c>
      <c r="E165" s="1" t="s">
        <v>514</v>
      </c>
      <c r="F165" s="1" t="s">
        <v>540</v>
      </c>
      <c r="G165" s="1" t="s">
        <v>566</v>
      </c>
      <c r="H165" s="1" t="str">
        <f t="shared" si="2"/>
        <v>LARA MONICA SILVA</v>
      </c>
      <c r="I165" s="8" t="s">
        <v>567</v>
      </c>
      <c r="J165" s="5"/>
    </row>
    <row r="166" spans="1:10" ht="15" customHeight="1" x14ac:dyDescent="0.25">
      <c r="A166" s="25">
        <v>104416</v>
      </c>
      <c r="B166" s="1" t="s">
        <v>331</v>
      </c>
      <c r="C166" s="1" t="s">
        <v>512</v>
      </c>
      <c r="D166" s="1" t="s">
        <v>513</v>
      </c>
      <c r="E166" s="1" t="s">
        <v>514</v>
      </c>
      <c r="F166" s="1" t="s">
        <v>555</v>
      </c>
      <c r="G166" s="1" t="s">
        <v>561</v>
      </c>
      <c r="H166" s="1" t="str">
        <f t="shared" si="2"/>
        <v>TELMA MENDES FERREIRA</v>
      </c>
      <c r="I166" s="8" t="s">
        <v>568</v>
      </c>
      <c r="J166" s="5"/>
    </row>
    <row r="167" spans="1:10" ht="15" customHeight="1" x14ac:dyDescent="0.25">
      <c r="A167" s="1">
        <v>104418</v>
      </c>
      <c r="B167" s="1" t="s">
        <v>331</v>
      </c>
      <c r="C167" s="1" t="s">
        <v>512</v>
      </c>
      <c r="D167" s="1" t="s">
        <v>513</v>
      </c>
      <c r="E167" s="1" t="s">
        <v>514</v>
      </c>
      <c r="F167" s="1" t="s">
        <v>569</v>
      </c>
      <c r="G167" s="1" t="s">
        <v>481</v>
      </c>
      <c r="H167" s="1" t="str">
        <f t="shared" si="2"/>
        <v>MAFALDA FERREIRA MAGALHAES</v>
      </c>
      <c r="I167" s="8" t="s">
        <v>570</v>
      </c>
      <c r="J167" s="5"/>
    </row>
    <row r="168" spans="1:10" ht="15" customHeight="1" x14ac:dyDescent="0.25">
      <c r="A168" s="1">
        <v>119828</v>
      </c>
      <c r="B168" s="1" t="s">
        <v>331</v>
      </c>
      <c r="C168" s="1" t="s">
        <v>512</v>
      </c>
      <c r="D168" s="1" t="s">
        <v>513</v>
      </c>
      <c r="E168" s="1" t="s">
        <v>514</v>
      </c>
      <c r="F168" s="1" t="s">
        <v>571</v>
      </c>
      <c r="G168" s="1" t="s">
        <v>572</v>
      </c>
      <c r="H168" s="1" t="str">
        <f t="shared" si="2"/>
        <v>FRANCISCA LURDES MAGALHAES</v>
      </c>
      <c r="I168" s="8" t="s">
        <v>573</v>
      </c>
      <c r="J168" s="5"/>
    </row>
    <row r="169" spans="1:10" ht="15" customHeight="1" x14ac:dyDescent="0.25">
      <c r="A169" s="1">
        <v>119827</v>
      </c>
      <c r="B169" s="1" t="s">
        <v>331</v>
      </c>
      <c r="C169" s="1" t="s">
        <v>512</v>
      </c>
      <c r="D169" s="1" t="s">
        <v>513</v>
      </c>
      <c r="E169" s="1" t="s">
        <v>514</v>
      </c>
      <c r="F169" s="1" t="s">
        <v>574</v>
      </c>
      <c r="G169" s="1" t="s">
        <v>121</v>
      </c>
      <c r="H169" s="1" t="str">
        <f t="shared" si="2"/>
        <v>CATARINA CUNHA SOUSA</v>
      </c>
      <c r="I169" s="8" t="s">
        <v>575</v>
      </c>
      <c r="J169" s="5"/>
    </row>
    <row r="170" spans="1:10" ht="15" customHeight="1" x14ac:dyDescent="0.25">
      <c r="A170" s="1">
        <v>106263</v>
      </c>
      <c r="B170" s="1" t="s">
        <v>331</v>
      </c>
      <c r="C170" s="1" t="s">
        <v>512</v>
      </c>
      <c r="D170" s="1" t="s">
        <v>513</v>
      </c>
      <c r="E170" s="1" t="s">
        <v>514</v>
      </c>
      <c r="F170" s="1" t="s">
        <v>576</v>
      </c>
      <c r="G170" s="1" t="s">
        <v>577</v>
      </c>
      <c r="H170" s="1" t="str">
        <f t="shared" si="2"/>
        <v>ANA ISABEL BAPTISTA</v>
      </c>
      <c r="I170" s="8" t="s">
        <v>578</v>
      </c>
      <c r="J170" s="5"/>
    </row>
    <row r="171" spans="1:10" ht="15" customHeight="1" x14ac:dyDescent="0.25">
      <c r="A171" s="1">
        <v>119826</v>
      </c>
      <c r="B171" s="1" t="s">
        <v>331</v>
      </c>
      <c r="C171" s="1" t="s">
        <v>512</v>
      </c>
      <c r="D171" s="1" t="s">
        <v>513</v>
      </c>
      <c r="E171" s="1" t="s">
        <v>514</v>
      </c>
      <c r="F171" s="1" t="s">
        <v>579</v>
      </c>
      <c r="G171" s="1" t="s">
        <v>535</v>
      </c>
      <c r="H171" s="1" t="str">
        <f t="shared" si="2"/>
        <v>ANA MARGARIDA TEIXEIRA</v>
      </c>
      <c r="I171" s="8" t="s">
        <v>580</v>
      </c>
      <c r="J171" s="5"/>
    </row>
    <row r="172" spans="1:10" ht="15" customHeight="1" x14ac:dyDescent="0.25">
      <c r="A172" s="1">
        <v>203983</v>
      </c>
      <c r="B172" s="1" t="s">
        <v>331</v>
      </c>
      <c r="C172" s="1" t="s">
        <v>512</v>
      </c>
      <c r="D172" s="1" t="s">
        <v>513</v>
      </c>
      <c r="E172" s="1" t="s">
        <v>514</v>
      </c>
      <c r="F172" s="1" t="s">
        <v>581</v>
      </c>
      <c r="G172" s="1" t="s">
        <v>183</v>
      </c>
      <c r="H172" s="1" t="str">
        <f t="shared" si="2"/>
        <v>JOANA FERNADES</v>
      </c>
      <c r="I172" s="8" t="s">
        <v>582</v>
      </c>
      <c r="J172" s="5"/>
    </row>
    <row r="173" spans="1:10" ht="15" customHeight="1" x14ac:dyDescent="0.25">
      <c r="A173" s="18">
        <v>203982</v>
      </c>
      <c r="B173" s="9" t="s">
        <v>331</v>
      </c>
      <c r="C173" s="1" t="s">
        <v>512</v>
      </c>
      <c r="D173" s="9" t="s">
        <v>513</v>
      </c>
      <c r="E173" s="9" t="s">
        <v>514</v>
      </c>
      <c r="F173" s="9" t="s">
        <v>583</v>
      </c>
      <c r="G173" s="9" t="s">
        <v>322</v>
      </c>
      <c r="H173" s="1" t="str">
        <f t="shared" si="2"/>
        <v>MARGARIDA RIBEIRO GOMES</v>
      </c>
      <c r="I173" s="8" t="s">
        <v>584</v>
      </c>
      <c r="J173" s="5"/>
    </row>
    <row r="174" spans="1:10" ht="15" customHeight="1" x14ac:dyDescent="0.25">
      <c r="A174" s="18">
        <v>118315</v>
      </c>
      <c r="B174" s="9" t="s">
        <v>331</v>
      </c>
      <c r="C174" s="1" t="s">
        <v>512</v>
      </c>
      <c r="D174" s="9" t="s">
        <v>513</v>
      </c>
      <c r="E174" s="9" t="s">
        <v>514</v>
      </c>
      <c r="F174" s="9" t="s">
        <v>585</v>
      </c>
      <c r="G174" s="9" t="s">
        <v>586</v>
      </c>
      <c r="H174" s="1" t="str">
        <f t="shared" si="2"/>
        <v>LAURA RIBEIRO CUNHA</v>
      </c>
      <c r="I174" s="8" t="s">
        <v>587</v>
      </c>
      <c r="J174" s="5"/>
    </row>
    <row r="175" spans="1:10" ht="15" customHeight="1" x14ac:dyDescent="0.25">
      <c r="A175" s="13">
        <v>206017</v>
      </c>
      <c r="B175" s="1" t="s">
        <v>331</v>
      </c>
      <c r="C175" s="1" t="s">
        <v>512</v>
      </c>
      <c r="D175" s="1" t="s">
        <v>513</v>
      </c>
      <c r="E175" s="1" t="s">
        <v>514</v>
      </c>
      <c r="F175" s="26" t="s">
        <v>588</v>
      </c>
      <c r="G175" s="26" t="s">
        <v>242</v>
      </c>
      <c r="H175" s="1" t="str">
        <f t="shared" si="2"/>
        <v>RITA DIOGO</v>
      </c>
      <c r="I175" s="4" t="s">
        <v>589</v>
      </c>
      <c r="J175" s="7" t="s">
        <v>519</v>
      </c>
    </row>
    <row r="176" spans="1:10" ht="15" customHeight="1" x14ac:dyDescent="0.25">
      <c r="A176" s="13">
        <v>207694</v>
      </c>
      <c r="B176" s="1" t="s">
        <v>331</v>
      </c>
      <c r="C176" s="1" t="s">
        <v>512</v>
      </c>
      <c r="D176" s="1" t="s">
        <v>513</v>
      </c>
      <c r="E176" s="1" t="s">
        <v>514</v>
      </c>
      <c r="F176" s="26" t="s">
        <v>590</v>
      </c>
      <c r="G176" s="26" t="s">
        <v>183</v>
      </c>
      <c r="H176" s="1" t="str">
        <f t="shared" si="2"/>
        <v>JOANA GONÇALVES</v>
      </c>
      <c r="I176" s="4" t="s">
        <v>591</v>
      </c>
      <c r="J176" s="7" t="s">
        <v>143</v>
      </c>
    </row>
    <row r="177" spans="1:10" ht="15" customHeight="1" x14ac:dyDescent="0.25">
      <c r="A177" s="13">
        <v>207691</v>
      </c>
      <c r="B177" s="1" t="s">
        <v>331</v>
      </c>
      <c r="C177" s="1" t="s">
        <v>512</v>
      </c>
      <c r="D177" s="1" t="s">
        <v>513</v>
      </c>
      <c r="E177" s="1" t="s">
        <v>514</v>
      </c>
      <c r="F177" s="15" t="s">
        <v>548</v>
      </c>
      <c r="G177" s="15" t="s">
        <v>481</v>
      </c>
      <c r="H177" s="1" t="str">
        <f t="shared" si="2"/>
        <v>MAFALDA BROCHADO</v>
      </c>
      <c r="I177" s="4" t="s">
        <v>592</v>
      </c>
      <c r="J177" s="7" t="s">
        <v>519</v>
      </c>
    </row>
    <row r="178" spans="1:10" ht="15" customHeight="1" x14ac:dyDescent="0.25">
      <c r="A178" s="13">
        <v>207395</v>
      </c>
      <c r="B178" s="1" t="s">
        <v>331</v>
      </c>
      <c r="C178" s="1" t="s">
        <v>512</v>
      </c>
      <c r="D178" s="1" t="s">
        <v>513</v>
      </c>
      <c r="E178" s="1" t="s">
        <v>514</v>
      </c>
      <c r="F178" s="15" t="s">
        <v>593</v>
      </c>
      <c r="G178" s="15" t="s">
        <v>481</v>
      </c>
      <c r="H178" s="1" t="str">
        <f t="shared" si="2"/>
        <v>MAFALDA SAMPAIO</v>
      </c>
      <c r="I178" s="4" t="s">
        <v>594</v>
      </c>
      <c r="J178" s="5"/>
    </row>
    <row r="179" spans="1:10" ht="15" customHeight="1" x14ac:dyDescent="0.25">
      <c r="A179" s="13">
        <v>207692</v>
      </c>
      <c r="B179" s="1" t="s">
        <v>331</v>
      </c>
      <c r="C179" s="1" t="s">
        <v>512</v>
      </c>
      <c r="D179" s="1" t="s">
        <v>513</v>
      </c>
      <c r="E179" s="1" t="s">
        <v>514</v>
      </c>
      <c r="F179" s="15" t="s">
        <v>593</v>
      </c>
      <c r="G179" s="15" t="s">
        <v>199</v>
      </c>
      <c r="H179" s="1" t="str">
        <f t="shared" si="2"/>
        <v>MATILDE SAMPAIO</v>
      </c>
      <c r="I179" s="4" t="s">
        <v>595</v>
      </c>
      <c r="J179" s="5"/>
    </row>
    <row r="180" spans="1:10" ht="15" customHeight="1" x14ac:dyDescent="0.25">
      <c r="A180" s="13">
        <v>207693</v>
      </c>
      <c r="B180" s="1" t="s">
        <v>331</v>
      </c>
      <c r="C180" s="1" t="s">
        <v>512</v>
      </c>
      <c r="D180" s="1" t="s">
        <v>513</v>
      </c>
      <c r="E180" s="1" t="s">
        <v>514</v>
      </c>
      <c r="F180" s="15" t="s">
        <v>596</v>
      </c>
      <c r="G180" s="15" t="s">
        <v>524</v>
      </c>
      <c r="H180" s="1" t="str">
        <f t="shared" si="2"/>
        <v>BARBARA SOUSA</v>
      </c>
      <c r="I180" s="4" t="s">
        <v>597</v>
      </c>
      <c r="J180" s="7" t="s">
        <v>519</v>
      </c>
    </row>
    <row r="181" spans="1:10" ht="15" customHeight="1" x14ac:dyDescent="0.25">
      <c r="A181" s="18">
        <v>209741</v>
      </c>
      <c r="B181" s="1" t="s">
        <v>331</v>
      </c>
      <c r="C181" s="1" t="s">
        <v>512</v>
      </c>
      <c r="D181" s="1" t="s">
        <v>513</v>
      </c>
      <c r="E181" s="1" t="s">
        <v>514</v>
      </c>
      <c r="F181" s="12" t="s">
        <v>598</v>
      </c>
      <c r="G181" s="12" t="s">
        <v>481</v>
      </c>
      <c r="H181" s="1" t="str">
        <f t="shared" si="2"/>
        <v>MAFALDA ESTEBAINHA FARIA</v>
      </c>
      <c r="I181" s="4" t="s">
        <v>599</v>
      </c>
      <c r="J181" s="5"/>
    </row>
    <row r="182" spans="1:10" ht="15" customHeight="1" x14ac:dyDescent="0.25">
      <c r="A182" s="1">
        <v>209739</v>
      </c>
      <c r="B182" s="1" t="s">
        <v>331</v>
      </c>
      <c r="C182" s="1" t="s">
        <v>512</v>
      </c>
      <c r="D182" s="1" t="s">
        <v>513</v>
      </c>
      <c r="E182" s="1" t="s">
        <v>514</v>
      </c>
      <c r="F182" s="1" t="s">
        <v>600</v>
      </c>
      <c r="G182" s="1" t="s">
        <v>601</v>
      </c>
      <c r="H182" s="1" t="str">
        <f t="shared" si="2"/>
        <v>LARA FILIPA CUNHA</v>
      </c>
      <c r="I182" s="27" t="s">
        <v>602</v>
      </c>
      <c r="J182" s="7" t="s">
        <v>519</v>
      </c>
    </row>
    <row r="183" spans="1:10" ht="15" customHeight="1" x14ac:dyDescent="0.25">
      <c r="A183" s="1">
        <v>209734</v>
      </c>
      <c r="B183" s="1" t="s">
        <v>331</v>
      </c>
      <c r="C183" s="1" t="s">
        <v>512</v>
      </c>
      <c r="D183" s="1" t="s">
        <v>513</v>
      </c>
      <c r="E183" s="1" t="s">
        <v>514</v>
      </c>
      <c r="F183" s="1" t="s">
        <v>579</v>
      </c>
      <c r="G183" s="1" t="s">
        <v>535</v>
      </c>
      <c r="H183" s="1" t="str">
        <f t="shared" si="2"/>
        <v>ANA MARGARIDA TEIXEIRA</v>
      </c>
      <c r="I183" s="28" t="s">
        <v>603</v>
      </c>
      <c r="J183" s="7" t="s">
        <v>519</v>
      </c>
    </row>
    <row r="184" spans="1:10" ht="15" customHeight="1" x14ac:dyDescent="0.25">
      <c r="A184" s="1">
        <v>209740</v>
      </c>
      <c r="B184" s="1" t="s">
        <v>331</v>
      </c>
      <c r="C184" s="1" t="s">
        <v>512</v>
      </c>
      <c r="D184" s="1" t="s">
        <v>513</v>
      </c>
      <c r="E184" s="1" t="s">
        <v>514</v>
      </c>
      <c r="F184" s="1" t="s">
        <v>604</v>
      </c>
      <c r="G184" s="1" t="s">
        <v>605</v>
      </c>
      <c r="H184" s="1" t="str">
        <f t="shared" si="2"/>
        <v>LEONOR PEREIRA ALVES</v>
      </c>
      <c r="I184" s="28" t="s">
        <v>606</v>
      </c>
      <c r="J184" s="7" t="s">
        <v>519</v>
      </c>
    </row>
    <row r="185" spans="1:10" ht="15" customHeight="1" x14ac:dyDescent="0.25">
      <c r="A185" s="1">
        <v>209743</v>
      </c>
      <c r="B185" s="1" t="s">
        <v>331</v>
      </c>
      <c r="C185" s="1" t="s">
        <v>512</v>
      </c>
      <c r="D185" s="1" t="s">
        <v>513</v>
      </c>
      <c r="E185" s="1" t="s">
        <v>514</v>
      </c>
      <c r="F185" s="1" t="s">
        <v>579</v>
      </c>
      <c r="G185" s="1" t="s">
        <v>607</v>
      </c>
      <c r="H185" s="1" t="str">
        <f t="shared" si="2"/>
        <v>MARIA DAVID TEIXEIRA</v>
      </c>
      <c r="I185" s="28" t="s">
        <v>608</v>
      </c>
      <c r="J185" s="7" t="s">
        <v>519</v>
      </c>
    </row>
    <row r="186" spans="1:10" ht="15" customHeight="1" x14ac:dyDescent="0.25">
      <c r="A186" s="1">
        <v>212474</v>
      </c>
      <c r="B186" s="1" t="s">
        <v>331</v>
      </c>
      <c r="C186" s="1" t="s">
        <v>512</v>
      </c>
      <c r="D186" s="1" t="s">
        <v>513</v>
      </c>
      <c r="E186" s="1" t="s">
        <v>514</v>
      </c>
      <c r="F186" s="1" t="s">
        <v>609</v>
      </c>
      <c r="G186" s="1" t="s">
        <v>610</v>
      </c>
      <c r="H186" s="1" t="str">
        <f t="shared" si="2"/>
        <v>SOFIA FREITAS PINTO</v>
      </c>
      <c r="I186" s="28" t="s">
        <v>611</v>
      </c>
      <c r="J186" s="7" t="s">
        <v>519</v>
      </c>
    </row>
    <row r="187" spans="1:10" ht="15" customHeight="1" x14ac:dyDescent="0.25">
      <c r="A187" s="1">
        <v>215095</v>
      </c>
      <c r="B187" s="1" t="s">
        <v>331</v>
      </c>
      <c r="C187" s="1" t="s">
        <v>512</v>
      </c>
      <c r="D187" s="1" t="s">
        <v>513</v>
      </c>
      <c r="E187" s="1" t="s">
        <v>514</v>
      </c>
      <c r="F187" s="1" t="s">
        <v>612</v>
      </c>
      <c r="G187" s="1" t="s">
        <v>613</v>
      </c>
      <c r="H187" s="1" t="str">
        <f t="shared" si="2"/>
        <v>ANA CAROLINA ARAÚJO</v>
      </c>
      <c r="I187" s="28" t="s">
        <v>614</v>
      </c>
      <c r="J187" s="7" t="s">
        <v>519</v>
      </c>
    </row>
    <row r="188" spans="1:10" ht="15" customHeight="1" x14ac:dyDescent="0.25">
      <c r="A188" s="1">
        <v>209737</v>
      </c>
      <c r="B188" s="1" t="s">
        <v>331</v>
      </c>
      <c r="C188" s="1" t="s">
        <v>512</v>
      </c>
      <c r="D188" s="1" t="s">
        <v>513</v>
      </c>
      <c r="E188" s="1" t="s">
        <v>514</v>
      </c>
      <c r="F188" s="1" t="s">
        <v>596</v>
      </c>
      <c r="G188" s="1" t="s">
        <v>615</v>
      </c>
      <c r="H188" s="1" t="str">
        <f t="shared" si="2"/>
        <v>INÊS FILIPA SOUSA</v>
      </c>
      <c r="I188" s="28" t="s">
        <v>616</v>
      </c>
      <c r="J188" s="7" t="s">
        <v>519</v>
      </c>
    </row>
    <row r="189" spans="1:10" ht="15" customHeight="1" x14ac:dyDescent="0.25">
      <c r="A189" s="1">
        <v>215100</v>
      </c>
      <c r="B189" s="1" t="s">
        <v>331</v>
      </c>
      <c r="C189" s="1" t="s">
        <v>512</v>
      </c>
      <c r="D189" s="1" t="s">
        <v>513</v>
      </c>
      <c r="E189" s="1" t="s">
        <v>514</v>
      </c>
      <c r="F189" s="1" t="s">
        <v>617</v>
      </c>
      <c r="G189" s="1" t="s">
        <v>618</v>
      </c>
      <c r="H189" s="1" t="str">
        <f t="shared" si="2"/>
        <v>JOANA MIGUEL MACHADO</v>
      </c>
      <c r="I189" s="28" t="s">
        <v>392</v>
      </c>
      <c r="J189" s="7" t="s">
        <v>519</v>
      </c>
    </row>
    <row r="190" spans="1:10" ht="15" customHeight="1" x14ac:dyDescent="0.25">
      <c r="A190" s="1">
        <v>209746</v>
      </c>
      <c r="B190" s="1" t="s">
        <v>331</v>
      </c>
      <c r="C190" s="1" t="s">
        <v>512</v>
      </c>
      <c r="D190" s="1" t="s">
        <v>513</v>
      </c>
      <c r="E190" s="1" t="s">
        <v>514</v>
      </c>
      <c r="F190" s="1" t="s">
        <v>600</v>
      </c>
      <c r="G190" s="1" t="s">
        <v>619</v>
      </c>
      <c r="H190" s="1" t="str">
        <f t="shared" si="2"/>
        <v>MARIA INÊS CUNHA</v>
      </c>
      <c r="I190" s="28" t="s">
        <v>620</v>
      </c>
      <c r="J190" s="7" t="s">
        <v>519</v>
      </c>
    </row>
    <row r="191" spans="1:10" ht="15" customHeight="1" x14ac:dyDescent="0.25">
      <c r="A191" s="1">
        <v>120872</v>
      </c>
      <c r="B191" s="1" t="s">
        <v>301</v>
      </c>
      <c r="C191" s="1" t="s">
        <v>621</v>
      </c>
      <c r="D191" s="1" t="s">
        <v>622</v>
      </c>
      <c r="E191" s="1" t="s">
        <v>623</v>
      </c>
      <c r="F191" s="1" t="s">
        <v>624</v>
      </c>
      <c r="G191" s="1" t="s">
        <v>625</v>
      </c>
      <c r="H191" s="1" t="str">
        <f t="shared" si="2"/>
        <v>CHEILA MORAIS VIEIRA</v>
      </c>
      <c r="I191" s="8" t="s">
        <v>626</v>
      </c>
      <c r="J191" s="11" t="s">
        <v>627</v>
      </c>
    </row>
    <row r="192" spans="1:10" ht="15" customHeight="1" x14ac:dyDescent="0.25">
      <c r="A192" s="1">
        <v>112332</v>
      </c>
      <c r="B192" s="1" t="s">
        <v>301</v>
      </c>
      <c r="C192" s="1" t="s">
        <v>621</v>
      </c>
      <c r="D192" s="1" t="s">
        <v>622</v>
      </c>
      <c r="E192" s="1" t="s">
        <v>623</v>
      </c>
      <c r="F192" s="1" t="s">
        <v>628</v>
      </c>
      <c r="G192" s="1" t="s">
        <v>524</v>
      </c>
      <c r="H192" s="1" t="str">
        <f t="shared" si="2"/>
        <v>BARBARA NOGUEIRA DA COSTA</v>
      </c>
      <c r="I192" s="8" t="s">
        <v>629</v>
      </c>
      <c r="J192" s="5"/>
    </row>
    <row r="193" spans="1:10" ht="15" customHeight="1" x14ac:dyDescent="0.25">
      <c r="A193" s="1">
        <v>120910</v>
      </c>
      <c r="B193" s="1" t="s">
        <v>301</v>
      </c>
      <c r="C193" s="1" t="s">
        <v>621</v>
      </c>
      <c r="D193" s="1" t="s">
        <v>622</v>
      </c>
      <c r="E193" s="1" t="s">
        <v>623</v>
      </c>
      <c r="F193" s="1" t="s">
        <v>630</v>
      </c>
      <c r="G193" s="1" t="s">
        <v>631</v>
      </c>
      <c r="H193" s="1" t="str">
        <f t="shared" si="2"/>
        <v>BRUNA MELO GARCIA</v>
      </c>
      <c r="I193" s="8" t="s">
        <v>632</v>
      </c>
      <c r="J193" s="5"/>
    </row>
    <row r="194" spans="1:10" ht="15" customHeight="1" x14ac:dyDescent="0.25">
      <c r="A194" s="1">
        <v>119598</v>
      </c>
      <c r="B194" s="1" t="s">
        <v>301</v>
      </c>
      <c r="C194" s="1" t="s">
        <v>621</v>
      </c>
      <c r="D194" s="1" t="s">
        <v>622</v>
      </c>
      <c r="E194" s="1" t="s">
        <v>623</v>
      </c>
      <c r="F194" s="1" t="s">
        <v>633</v>
      </c>
      <c r="G194" s="1" t="s">
        <v>634</v>
      </c>
      <c r="H194" s="1" t="str">
        <f t="shared" si="2"/>
        <v>MARIA LEONOR MIRANDA</v>
      </c>
      <c r="I194" s="8" t="s">
        <v>635</v>
      </c>
      <c r="J194" s="7" t="s">
        <v>636</v>
      </c>
    </row>
    <row r="195" spans="1:10" ht="15" customHeight="1" x14ac:dyDescent="0.25">
      <c r="A195" s="1">
        <v>106601</v>
      </c>
      <c r="B195" s="1" t="s">
        <v>301</v>
      </c>
      <c r="C195" s="1" t="s">
        <v>621</v>
      </c>
      <c r="D195" s="1" t="s">
        <v>622</v>
      </c>
      <c r="E195" s="1" t="s">
        <v>623</v>
      </c>
      <c r="F195" s="1" t="s">
        <v>637</v>
      </c>
      <c r="G195" s="1" t="s">
        <v>111</v>
      </c>
      <c r="H195" s="1" t="str">
        <f t="shared" ref="H195:H258" si="3">G195&amp;" "&amp;F195</f>
        <v>MARIA QUEIROGA MARTINS</v>
      </c>
      <c r="I195" s="8" t="s">
        <v>638</v>
      </c>
      <c r="J195" s="5"/>
    </row>
    <row r="196" spans="1:10" ht="15" customHeight="1" x14ac:dyDescent="0.25">
      <c r="A196" s="1">
        <v>121167</v>
      </c>
      <c r="B196" s="1" t="s">
        <v>301</v>
      </c>
      <c r="C196" s="1" t="s">
        <v>621</v>
      </c>
      <c r="D196" s="1" t="s">
        <v>622</v>
      </c>
      <c r="E196" s="1" t="s">
        <v>623</v>
      </c>
      <c r="F196" s="1" t="s">
        <v>639</v>
      </c>
      <c r="G196" s="1" t="s">
        <v>127</v>
      </c>
      <c r="H196" s="1" t="str">
        <f t="shared" si="3"/>
        <v>FILIPA MORGADINHO COELHO</v>
      </c>
      <c r="I196" s="8" t="s">
        <v>640</v>
      </c>
      <c r="J196" s="5"/>
    </row>
    <row r="197" spans="1:10" ht="15" customHeight="1" x14ac:dyDescent="0.25">
      <c r="A197" s="1">
        <v>126313</v>
      </c>
      <c r="B197" s="1" t="s">
        <v>301</v>
      </c>
      <c r="C197" s="1" t="s">
        <v>621</v>
      </c>
      <c r="D197" s="1" t="s">
        <v>622</v>
      </c>
      <c r="E197" s="1" t="s">
        <v>623</v>
      </c>
      <c r="F197" s="1" t="s">
        <v>641</v>
      </c>
      <c r="G197" s="1" t="s">
        <v>541</v>
      </c>
      <c r="H197" s="1" t="str">
        <f t="shared" si="3"/>
        <v>ANA BEATRIZ FERNANDES</v>
      </c>
      <c r="I197" s="8" t="s">
        <v>642</v>
      </c>
      <c r="J197" s="5"/>
    </row>
    <row r="198" spans="1:10" ht="15" customHeight="1" x14ac:dyDescent="0.25">
      <c r="A198" s="1">
        <v>119127</v>
      </c>
      <c r="B198" s="1" t="s">
        <v>301</v>
      </c>
      <c r="C198" s="1" t="s">
        <v>621</v>
      </c>
      <c r="D198" s="1" t="s">
        <v>622</v>
      </c>
      <c r="E198" s="1" t="s">
        <v>623</v>
      </c>
      <c r="F198" s="1" t="s">
        <v>643</v>
      </c>
      <c r="G198" s="1" t="s">
        <v>549</v>
      </c>
      <c r="H198" s="1" t="str">
        <f t="shared" si="3"/>
        <v>MARIA BEATRIZ GONCALVES</v>
      </c>
      <c r="I198" s="8" t="s">
        <v>644</v>
      </c>
      <c r="J198" s="29" t="s">
        <v>627</v>
      </c>
    </row>
    <row r="199" spans="1:10" ht="15" customHeight="1" x14ac:dyDescent="0.25">
      <c r="A199" s="1">
        <v>119125</v>
      </c>
      <c r="B199" s="1" t="s">
        <v>301</v>
      </c>
      <c r="C199" s="1" t="s">
        <v>621</v>
      </c>
      <c r="D199" s="1" t="s">
        <v>622</v>
      </c>
      <c r="E199" s="1" t="s">
        <v>623</v>
      </c>
      <c r="F199" s="1" t="s">
        <v>628</v>
      </c>
      <c r="G199" s="1" t="s">
        <v>375</v>
      </c>
      <c r="H199" s="1" t="str">
        <f t="shared" si="3"/>
        <v>ALEXANDRA NOGUEIRA DA COSTA</v>
      </c>
      <c r="I199" s="8" t="s">
        <v>629</v>
      </c>
      <c r="J199" s="7" t="s">
        <v>636</v>
      </c>
    </row>
    <row r="200" spans="1:10" ht="15" customHeight="1" x14ac:dyDescent="0.25">
      <c r="A200" s="1">
        <v>125135</v>
      </c>
      <c r="B200" s="1" t="s">
        <v>301</v>
      </c>
      <c r="C200" s="1" t="s">
        <v>621</v>
      </c>
      <c r="D200" s="1" t="s">
        <v>622</v>
      </c>
      <c r="E200" s="1" t="s">
        <v>623</v>
      </c>
      <c r="F200" s="1" t="s">
        <v>645</v>
      </c>
      <c r="G200" s="1" t="s">
        <v>118</v>
      </c>
      <c r="H200" s="1" t="str">
        <f t="shared" si="3"/>
        <v>CAROLINA SILVA NOGUEIRA</v>
      </c>
      <c r="I200" s="8" t="s">
        <v>646</v>
      </c>
      <c r="J200" s="5"/>
    </row>
    <row r="201" spans="1:10" ht="15" customHeight="1" x14ac:dyDescent="0.25">
      <c r="A201" s="1">
        <v>126391</v>
      </c>
      <c r="B201" s="1" t="s">
        <v>301</v>
      </c>
      <c r="C201" s="1" t="s">
        <v>621</v>
      </c>
      <c r="D201" s="1" t="s">
        <v>622</v>
      </c>
      <c r="E201" s="1" t="s">
        <v>623</v>
      </c>
      <c r="F201" s="1" t="s">
        <v>647</v>
      </c>
      <c r="G201" s="1" t="s">
        <v>232</v>
      </c>
      <c r="H201" s="1" t="str">
        <f t="shared" si="3"/>
        <v>FRANCISCA SENA FONSECA</v>
      </c>
      <c r="I201" s="8" t="s">
        <v>648</v>
      </c>
      <c r="J201" s="5"/>
    </row>
    <row r="202" spans="1:10" ht="15" customHeight="1" x14ac:dyDescent="0.25">
      <c r="A202" s="1">
        <v>131406</v>
      </c>
      <c r="B202" s="1" t="s">
        <v>301</v>
      </c>
      <c r="C202" s="1" t="s">
        <v>621</v>
      </c>
      <c r="D202" s="1" t="s">
        <v>622</v>
      </c>
      <c r="E202" s="1" t="s">
        <v>623</v>
      </c>
      <c r="F202" s="1" t="s">
        <v>649</v>
      </c>
      <c r="G202" s="1" t="s">
        <v>650</v>
      </c>
      <c r="H202" s="1" t="str">
        <f t="shared" si="3"/>
        <v>IRINA ESTEVES LOPES</v>
      </c>
      <c r="I202" s="8" t="s">
        <v>651</v>
      </c>
      <c r="J202" s="5"/>
    </row>
    <row r="203" spans="1:10" ht="15" customHeight="1" x14ac:dyDescent="0.25">
      <c r="A203" s="1">
        <v>131855</v>
      </c>
      <c r="B203" s="1" t="s">
        <v>301</v>
      </c>
      <c r="C203" s="1" t="s">
        <v>621</v>
      </c>
      <c r="D203" s="1" t="s">
        <v>622</v>
      </c>
      <c r="E203" s="1" t="s">
        <v>623</v>
      </c>
      <c r="F203" s="1" t="s">
        <v>652</v>
      </c>
      <c r="G203" s="1" t="s">
        <v>228</v>
      </c>
      <c r="H203" s="1" t="str">
        <f t="shared" si="3"/>
        <v>MARTA AMARAL MOREIRA</v>
      </c>
      <c r="I203" s="8" t="s">
        <v>653</v>
      </c>
      <c r="J203" s="29" t="s">
        <v>627</v>
      </c>
    </row>
    <row r="204" spans="1:10" ht="15" customHeight="1" x14ac:dyDescent="0.25">
      <c r="A204" s="1">
        <v>131950</v>
      </c>
      <c r="B204" s="1" t="s">
        <v>301</v>
      </c>
      <c r="C204" s="1" t="s">
        <v>621</v>
      </c>
      <c r="D204" s="1" t="s">
        <v>622</v>
      </c>
      <c r="E204" s="1" t="s">
        <v>623</v>
      </c>
      <c r="F204" s="1" t="s">
        <v>654</v>
      </c>
      <c r="G204" s="1" t="s">
        <v>655</v>
      </c>
      <c r="H204" s="1" t="str">
        <f t="shared" si="3"/>
        <v>ANA BARBARA COSTA</v>
      </c>
      <c r="I204" s="8" t="s">
        <v>656</v>
      </c>
      <c r="J204" s="29" t="s">
        <v>627</v>
      </c>
    </row>
    <row r="205" spans="1:10" ht="15" customHeight="1" x14ac:dyDescent="0.25">
      <c r="A205" s="1">
        <v>131852</v>
      </c>
      <c r="B205" s="1" t="s">
        <v>301</v>
      </c>
      <c r="C205" s="1" t="s">
        <v>621</v>
      </c>
      <c r="D205" s="1" t="s">
        <v>622</v>
      </c>
      <c r="E205" s="1" t="s">
        <v>623</v>
      </c>
      <c r="F205" s="1" t="s">
        <v>647</v>
      </c>
      <c r="G205" s="1" t="s">
        <v>207</v>
      </c>
      <c r="H205" s="1" t="str">
        <f t="shared" si="3"/>
        <v>CARLOTA SENA FONSECA</v>
      </c>
      <c r="I205" s="8" t="s">
        <v>657</v>
      </c>
      <c r="J205" s="29" t="s">
        <v>627</v>
      </c>
    </row>
    <row r="206" spans="1:10" ht="15" customHeight="1" x14ac:dyDescent="0.25">
      <c r="A206" s="1">
        <v>131854</v>
      </c>
      <c r="B206" s="1" t="s">
        <v>301</v>
      </c>
      <c r="C206" s="1" t="s">
        <v>621</v>
      </c>
      <c r="D206" s="1" t="s">
        <v>622</v>
      </c>
      <c r="E206" s="1" t="s">
        <v>623</v>
      </c>
      <c r="F206" s="1" t="s">
        <v>658</v>
      </c>
      <c r="G206" s="1" t="s">
        <v>121</v>
      </c>
      <c r="H206" s="1" t="str">
        <f t="shared" si="3"/>
        <v>CATARINA DINIS RAMOS</v>
      </c>
      <c r="I206" s="8" t="s">
        <v>659</v>
      </c>
      <c r="J206" s="29" t="s">
        <v>627</v>
      </c>
    </row>
    <row r="207" spans="1:10" ht="15" customHeight="1" x14ac:dyDescent="0.25">
      <c r="A207" s="1">
        <v>203239</v>
      </c>
      <c r="B207" s="1" t="s">
        <v>301</v>
      </c>
      <c r="C207" s="1" t="s">
        <v>621</v>
      </c>
      <c r="D207" s="1" t="s">
        <v>622</v>
      </c>
      <c r="E207" s="1" t="s">
        <v>623</v>
      </c>
      <c r="F207" s="1" t="s">
        <v>660</v>
      </c>
      <c r="G207" s="1" t="s">
        <v>661</v>
      </c>
      <c r="H207" s="1" t="str">
        <f t="shared" si="3"/>
        <v>LEYI GAO</v>
      </c>
      <c r="I207" s="8" t="s">
        <v>662</v>
      </c>
      <c r="J207" s="5"/>
    </row>
    <row r="208" spans="1:10" ht="15" customHeight="1" x14ac:dyDescent="0.25">
      <c r="A208" s="1">
        <v>201037</v>
      </c>
      <c r="B208" s="1" t="s">
        <v>301</v>
      </c>
      <c r="C208" s="1" t="s">
        <v>621</v>
      </c>
      <c r="D208" s="1" t="s">
        <v>622</v>
      </c>
      <c r="E208" s="1" t="s">
        <v>623</v>
      </c>
      <c r="F208" s="1" t="s">
        <v>663</v>
      </c>
      <c r="G208" s="1" t="s">
        <v>111</v>
      </c>
      <c r="H208" s="1" t="str">
        <f t="shared" si="3"/>
        <v>MARIA ESTEVES MADUREIRA</v>
      </c>
      <c r="I208" s="8" t="s">
        <v>664</v>
      </c>
      <c r="J208" s="29" t="s">
        <v>665</v>
      </c>
    </row>
    <row r="209" spans="1:10" ht="15" customHeight="1" x14ac:dyDescent="0.25">
      <c r="A209" s="1">
        <v>150753</v>
      </c>
      <c r="B209" s="1" t="s">
        <v>301</v>
      </c>
      <c r="C209" s="1" t="s">
        <v>621</v>
      </c>
      <c r="D209" s="1" t="s">
        <v>622</v>
      </c>
      <c r="E209" s="1" t="s">
        <v>623</v>
      </c>
      <c r="F209" s="1" t="s">
        <v>666</v>
      </c>
      <c r="G209" s="1" t="s">
        <v>236</v>
      </c>
      <c r="H209" s="1" t="str">
        <f t="shared" si="3"/>
        <v>INES DELFINO BARROS</v>
      </c>
      <c r="I209" s="8" t="s">
        <v>667</v>
      </c>
      <c r="J209" s="5"/>
    </row>
    <row r="210" spans="1:10" ht="15" customHeight="1" x14ac:dyDescent="0.25">
      <c r="A210" s="1">
        <v>203238</v>
      </c>
      <c r="B210" s="1" t="s">
        <v>301</v>
      </c>
      <c r="C210" s="1" t="s">
        <v>621</v>
      </c>
      <c r="D210" s="1" t="s">
        <v>622</v>
      </c>
      <c r="E210" s="1" t="s">
        <v>623</v>
      </c>
      <c r="F210" s="1" t="s">
        <v>660</v>
      </c>
      <c r="G210" s="1" t="s">
        <v>668</v>
      </c>
      <c r="H210" s="1" t="str">
        <f t="shared" si="3"/>
        <v>KEXIN GAO</v>
      </c>
      <c r="I210" s="8" t="s">
        <v>662</v>
      </c>
      <c r="J210" s="5"/>
    </row>
    <row r="211" spans="1:10" ht="15" customHeight="1" x14ac:dyDescent="0.25">
      <c r="A211" s="1">
        <v>153281</v>
      </c>
      <c r="B211" s="1" t="s">
        <v>301</v>
      </c>
      <c r="C211" s="1" t="s">
        <v>621</v>
      </c>
      <c r="D211" s="1" t="s">
        <v>622</v>
      </c>
      <c r="E211" s="1" t="s">
        <v>623</v>
      </c>
      <c r="F211" s="1" t="s">
        <v>669</v>
      </c>
      <c r="G211" s="1" t="s">
        <v>634</v>
      </c>
      <c r="H211" s="1" t="str">
        <f t="shared" si="3"/>
        <v>MARIA LEONOR FERREIRA</v>
      </c>
      <c r="I211" s="8" t="s">
        <v>670</v>
      </c>
      <c r="J211" s="29" t="s">
        <v>627</v>
      </c>
    </row>
    <row r="212" spans="1:10" ht="15" customHeight="1" x14ac:dyDescent="0.25">
      <c r="A212" s="1">
        <v>153278</v>
      </c>
      <c r="B212" s="1" t="s">
        <v>301</v>
      </c>
      <c r="C212" s="1" t="s">
        <v>621</v>
      </c>
      <c r="D212" s="1" t="s">
        <v>622</v>
      </c>
      <c r="E212" s="1" t="s">
        <v>623</v>
      </c>
      <c r="F212" s="1" t="s">
        <v>671</v>
      </c>
      <c r="G212" s="1" t="s">
        <v>207</v>
      </c>
      <c r="H212" s="1" t="str">
        <f t="shared" si="3"/>
        <v>CARLOTA GUERRA MATA</v>
      </c>
      <c r="I212" s="8" t="s">
        <v>672</v>
      </c>
      <c r="J212" s="7" t="s">
        <v>627</v>
      </c>
    </row>
    <row r="213" spans="1:10" ht="15" customHeight="1" x14ac:dyDescent="0.25">
      <c r="A213" s="1">
        <v>202270</v>
      </c>
      <c r="B213" s="1" t="s">
        <v>301</v>
      </c>
      <c r="C213" s="1" t="s">
        <v>621</v>
      </c>
      <c r="D213" s="1" t="s">
        <v>622</v>
      </c>
      <c r="E213" s="1" t="s">
        <v>623</v>
      </c>
      <c r="F213" s="1" t="s">
        <v>673</v>
      </c>
      <c r="G213" s="1" t="s">
        <v>674</v>
      </c>
      <c r="H213" s="1" t="str">
        <f t="shared" si="3"/>
        <v>LARA MARIA BOTELHO</v>
      </c>
      <c r="I213" s="8" t="s">
        <v>675</v>
      </c>
      <c r="J213" s="29" t="s">
        <v>627</v>
      </c>
    </row>
    <row r="214" spans="1:10" ht="15" customHeight="1" x14ac:dyDescent="0.25">
      <c r="A214" s="1">
        <v>203088</v>
      </c>
      <c r="B214" s="1" t="s">
        <v>301</v>
      </c>
      <c r="C214" s="1" t="s">
        <v>621</v>
      </c>
      <c r="D214" s="1" t="s">
        <v>622</v>
      </c>
      <c r="E214" s="1" t="s">
        <v>623</v>
      </c>
      <c r="F214" s="1" t="s">
        <v>658</v>
      </c>
      <c r="G214" s="1" t="s">
        <v>130</v>
      </c>
      <c r="H214" s="1" t="str">
        <f t="shared" si="3"/>
        <v>MARIANA DINIS RAMOS</v>
      </c>
      <c r="I214" s="8" t="s">
        <v>676</v>
      </c>
      <c r="J214" s="29" t="s">
        <v>627</v>
      </c>
    </row>
    <row r="215" spans="1:10" ht="15" customHeight="1" x14ac:dyDescent="0.25">
      <c r="A215" s="1">
        <v>206067</v>
      </c>
      <c r="B215" s="1" t="s">
        <v>301</v>
      </c>
      <c r="C215" s="1" t="s">
        <v>621</v>
      </c>
      <c r="D215" s="1" t="s">
        <v>622</v>
      </c>
      <c r="E215" s="1" t="s">
        <v>623</v>
      </c>
      <c r="F215" s="1" t="s">
        <v>652</v>
      </c>
      <c r="G215" s="1" t="s">
        <v>133</v>
      </c>
      <c r="H215" s="1" t="str">
        <f t="shared" si="3"/>
        <v>SOFIA AMARAL MOREIRA</v>
      </c>
      <c r="I215" s="8" t="s">
        <v>677</v>
      </c>
      <c r="J215" s="29" t="s">
        <v>627</v>
      </c>
    </row>
    <row r="216" spans="1:10" ht="15" customHeight="1" x14ac:dyDescent="0.25">
      <c r="A216" s="1">
        <v>206069</v>
      </c>
      <c r="B216" s="1" t="s">
        <v>301</v>
      </c>
      <c r="C216" s="1" t="s">
        <v>621</v>
      </c>
      <c r="D216" s="1" t="s">
        <v>622</v>
      </c>
      <c r="E216" s="1" t="s">
        <v>623</v>
      </c>
      <c r="F216" s="1" t="s">
        <v>678</v>
      </c>
      <c r="G216" s="1" t="s">
        <v>150</v>
      </c>
      <c r="H216" s="1" t="str">
        <f t="shared" si="3"/>
        <v>LEONOR MARTINS NEVES</v>
      </c>
      <c r="I216" s="8" t="s">
        <v>679</v>
      </c>
      <c r="J216" s="29" t="s">
        <v>627</v>
      </c>
    </row>
    <row r="217" spans="1:10" ht="15" customHeight="1" x14ac:dyDescent="0.25">
      <c r="A217" s="1">
        <v>206070</v>
      </c>
      <c r="B217" s="1" t="s">
        <v>301</v>
      </c>
      <c r="C217" s="1" t="s">
        <v>621</v>
      </c>
      <c r="D217" s="1" t="s">
        <v>622</v>
      </c>
      <c r="E217" s="1" t="s">
        <v>623</v>
      </c>
      <c r="F217" s="1" t="s">
        <v>680</v>
      </c>
      <c r="G217" s="1" t="s">
        <v>111</v>
      </c>
      <c r="H217" s="1" t="str">
        <f t="shared" si="3"/>
        <v>MARIA RITA CALADO</v>
      </c>
      <c r="I217" s="8" t="s">
        <v>681</v>
      </c>
      <c r="J217" s="5"/>
    </row>
    <row r="218" spans="1:10" ht="15" customHeight="1" x14ac:dyDescent="0.25">
      <c r="A218" s="1">
        <v>206065</v>
      </c>
      <c r="B218" s="1" t="s">
        <v>301</v>
      </c>
      <c r="C218" s="1" t="s">
        <v>621</v>
      </c>
      <c r="D218" s="1" t="s">
        <v>622</v>
      </c>
      <c r="E218" s="1" t="s">
        <v>623</v>
      </c>
      <c r="F218" s="1" t="s">
        <v>682</v>
      </c>
      <c r="G218" s="1" t="s">
        <v>183</v>
      </c>
      <c r="H218" s="1" t="str">
        <f t="shared" si="3"/>
        <v>JOANA BRANDAO GOUVEIA</v>
      </c>
      <c r="I218" s="8" t="s">
        <v>683</v>
      </c>
      <c r="J218" s="29" t="s">
        <v>627</v>
      </c>
    </row>
    <row r="219" spans="1:10" ht="15" customHeight="1" x14ac:dyDescent="0.25">
      <c r="A219" s="1">
        <v>206066</v>
      </c>
      <c r="B219" s="1" t="s">
        <v>301</v>
      </c>
      <c r="C219" s="1" t="s">
        <v>621</v>
      </c>
      <c r="D219" s="1" t="s">
        <v>622</v>
      </c>
      <c r="E219" s="1" t="s">
        <v>623</v>
      </c>
      <c r="F219" s="1" t="s">
        <v>684</v>
      </c>
      <c r="G219" s="1" t="s">
        <v>111</v>
      </c>
      <c r="H219" s="1" t="str">
        <f t="shared" si="3"/>
        <v>MARIA LOPES BARTOLO</v>
      </c>
      <c r="I219" s="8" t="s">
        <v>685</v>
      </c>
      <c r="J219" s="5"/>
    </row>
    <row r="220" spans="1:10" ht="15" customHeight="1" x14ac:dyDescent="0.25">
      <c r="A220" s="1">
        <v>206068</v>
      </c>
      <c r="B220" s="1" t="s">
        <v>301</v>
      </c>
      <c r="C220" s="1" t="s">
        <v>621</v>
      </c>
      <c r="D220" s="1" t="s">
        <v>622</v>
      </c>
      <c r="E220" s="1" t="s">
        <v>623</v>
      </c>
      <c r="F220" s="1" t="s">
        <v>686</v>
      </c>
      <c r="G220" s="1" t="s">
        <v>118</v>
      </c>
      <c r="H220" s="1" t="str">
        <f t="shared" si="3"/>
        <v>CAROLINA CORREIA FALCAO</v>
      </c>
      <c r="I220" s="8" t="s">
        <v>687</v>
      </c>
      <c r="J220" s="5"/>
    </row>
    <row r="221" spans="1:10" ht="15" customHeight="1" x14ac:dyDescent="0.25">
      <c r="A221" s="1">
        <v>141509</v>
      </c>
      <c r="B221" s="1" t="s">
        <v>301</v>
      </c>
      <c r="C221" s="1" t="s">
        <v>621</v>
      </c>
      <c r="D221" s="1" t="s">
        <v>622</v>
      </c>
      <c r="E221" s="1" t="s">
        <v>623</v>
      </c>
      <c r="F221" s="1" t="s">
        <v>688</v>
      </c>
      <c r="G221" s="1" t="s">
        <v>199</v>
      </c>
      <c r="H221" s="1" t="str">
        <f t="shared" si="3"/>
        <v>MATILDE RODRIGUES MARTINS</v>
      </c>
      <c r="I221" s="8" t="s">
        <v>689</v>
      </c>
      <c r="J221" s="5"/>
    </row>
    <row r="222" spans="1:10" ht="15" customHeight="1" x14ac:dyDescent="0.25">
      <c r="A222" s="1">
        <v>153279</v>
      </c>
      <c r="B222" s="9" t="s">
        <v>301</v>
      </c>
      <c r="C222" s="1" t="s">
        <v>621</v>
      </c>
      <c r="D222" s="13" t="s">
        <v>622</v>
      </c>
      <c r="E222" s="9" t="s">
        <v>623</v>
      </c>
      <c r="F222" s="15" t="s">
        <v>690</v>
      </c>
      <c r="G222" s="15" t="s">
        <v>121</v>
      </c>
      <c r="H222" s="1" t="str">
        <f t="shared" si="3"/>
        <v>CATARINA CAMPOS ALCOBIA</v>
      </c>
      <c r="I222" s="8" t="s">
        <v>691</v>
      </c>
      <c r="J222" s="5"/>
    </row>
    <row r="223" spans="1:10" ht="15" customHeight="1" x14ac:dyDescent="0.25">
      <c r="A223" s="1">
        <v>209069</v>
      </c>
      <c r="B223" s="1" t="s">
        <v>301</v>
      </c>
      <c r="C223" s="1" t="s">
        <v>621</v>
      </c>
      <c r="D223" s="1" t="s">
        <v>622</v>
      </c>
      <c r="E223" s="1" t="s">
        <v>623</v>
      </c>
      <c r="F223" s="1" t="s">
        <v>692</v>
      </c>
      <c r="G223" s="1" t="s">
        <v>133</v>
      </c>
      <c r="H223" s="1" t="str">
        <f t="shared" si="3"/>
        <v>SOFIA DUARTE SEMEDO</v>
      </c>
      <c r="I223" s="4" t="s">
        <v>693</v>
      </c>
      <c r="J223" s="29" t="s">
        <v>627</v>
      </c>
    </row>
    <row r="224" spans="1:10" ht="15" customHeight="1" x14ac:dyDescent="0.25">
      <c r="A224" s="1">
        <v>209212</v>
      </c>
      <c r="B224" s="1" t="s">
        <v>301</v>
      </c>
      <c r="C224" s="1" t="s">
        <v>621</v>
      </c>
      <c r="D224" s="1" t="s">
        <v>622</v>
      </c>
      <c r="E224" s="1" t="s">
        <v>623</v>
      </c>
      <c r="F224" s="1" t="s">
        <v>694</v>
      </c>
      <c r="G224" s="1" t="s">
        <v>242</v>
      </c>
      <c r="H224" s="1" t="str">
        <f t="shared" si="3"/>
        <v>RITA TAVARES LUIS</v>
      </c>
      <c r="I224" s="4" t="s">
        <v>695</v>
      </c>
      <c r="J224" s="29" t="s">
        <v>627</v>
      </c>
    </row>
    <row r="225" spans="1:10" ht="15" customHeight="1" x14ac:dyDescent="0.25">
      <c r="A225" s="16">
        <v>208784</v>
      </c>
      <c r="B225" s="1" t="s">
        <v>301</v>
      </c>
      <c r="C225" s="1" t="s">
        <v>621</v>
      </c>
      <c r="D225" s="1" t="s">
        <v>622</v>
      </c>
      <c r="E225" s="1" t="s">
        <v>623</v>
      </c>
      <c r="F225" s="1" t="s">
        <v>696</v>
      </c>
      <c r="G225" s="1" t="s">
        <v>263</v>
      </c>
      <c r="H225" s="1" t="str">
        <f t="shared" si="3"/>
        <v>RAQUEL AREDE COSTA</v>
      </c>
      <c r="I225" s="4" t="s">
        <v>697</v>
      </c>
      <c r="J225" s="5"/>
    </row>
    <row r="226" spans="1:10" ht="15" customHeight="1" x14ac:dyDescent="0.25">
      <c r="A226" s="1">
        <v>117535</v>
      </c>
      <c r="B226" s="1" t="s">
        <v>301</v>
      </c>
      <c r="C226" s="1" t="s">
        <v>621</v>
      </c>
      <c r="D226" s="1" t="s">
        <v>622</v>
      </c>
      <c r="E226" s="1" t="s">
        <v>623</v>
      </c>
      <c r="F226" s="1" t="s">
        <v>698</v>
      </c>
      <c r="G226" s="1" t="s">
        <v>133</v>
      </c>
      <c r="H226" s="1" t="str">
        <f t="shared" si="3"/>
        <v>SOFIA PEREIRA SANTOS</v>
      </c>
      <c r="I226" s="4" t="s">
        <v>699</v>
      </c>
      <c r="J226" s="5"/>
    </row>
    <row r="227" spans="1:10" ht="15" customHeight="1" x14ac:dyDescent="0.25">
      <c r="A227" s="1">
        <v>211402</v>
      </c>
      <c r="B227" s="1" t="s">
        <v>301</v>
      </c>
      <c r="C227" s="1" t="s">
        <v>621</v>
      </c>
      <c r="D227" s="1" t="s">
        <v>622</v>
      </c>
      <c r="E227" s="1" t="s">
        <v>623</v>
      </c>
      <c r="F227" s="1" t="s">
        <v>700</v>
      </c>
      <c r="G227" s="1" t="s">
        <v>439</v>
      </c>
      <c r="H227" s="1" t="str">
        <f t="shared" si="3"/>
        <v>SARA AICHA GONCALVES</v>
      </c>
      <c r="I227" s="4" t="s">
        <v>701</v>
      </c>
      <c r="J227" s="5"/>
    </row>
    <row r="228" spans="1:10" ht="15" customHeight="1" x14ac:dyDescent="0.25">
      <c r="A228" s="1">
        <v>211404</v>
      </c>
      <c r="B228" s="1" t="s">
        <v>301</v>
      </c>
      <c r="C228" s="1" t="s">
        <v>621</v>
      </c>
      <c r="D228" s="1" t="s">
        <v>622</v>
      </c>
      <c r="E228" s="1" t="s">
        <v>623</v>
      </c>
      <c r="F228" s="1" t="s">
        <v>702</v>
      </c>
      <c r="G228" s="1" t="s">
        <v>236</v>
      </c>
      <c r="H228" s="1" t="str">
        <f t="shared" si="3"/>
        <v>INES MARGARIDA HENRIQUES</v>
      </c>
      <c r="I228" s="4" t="s">
        <v>703</v>
      </c>
      <c r="J228" s="29" t="s">
        <v>627</v>
      </c>
    </row>
    <row r="229" spans="1:10" ht="15" customHeight="1" x14ac:dyDescent="0.25">
      <c r="A229" s="1">
        <v>211405</v>
      </c>
      <c r="B229" s="1" t="s">
        <v>301</v>
      </c>
      <c r="C229" s="1" t="s">
        <v>621</v>
      </c>
      <c r="D229" s="1" t="s">
        <v>622</v>
      </c>
      <c r="E229" s="1" t="s">
        <v>623</v>
      </c>
      <c r="F229" s="1" t="s">
        <v>704</v>
      </c>
      <c r="G229" s="1" t="s">
        <v>473</v>
      </c>
      <c r="H229" s="1" t="str">
        <f t="shared" si="3"/>
        <v>LARA RAFAELA ROLO</v>
      </c>
      <c r="I229" s="4" t="s">
        <v>705</v>
      </c>
      <c r="J229" s="29" t="s">
        <v>627</v>
      </c>
    </row>
    <row r="230" spans="1:10" ht="15" customHeight="1" x14ac:dyDescent="0.25">
      <c r="A230" s="1">
        <v>211406</v>
      </c>
      <c r="B230" s="1" t="s">
        <v>301</v>
      </c>
      <c r="C230" s="1" t="s">
        <v>621</v>
      </c>
      <c r="D230" s="1" t="s">
        <v>622</v>
      </c>
      <c r="E230" s="1" t="s">
        <v>623</v>
      </c>
      <c r="F230" s="1" t="s">
        <v>706</v>
      </c>
      <c r="G230" s="1" t="s">
        <v>228</v>
      </c>
      <c r="H230" s="1" t="str">
        <f t="shared" si="3"/>
        <v>MARTA RODRIGUES ABREU</v>
      </c>
      <c r="I230" s="4" t="s">
        <v>707</v>
      </c>
      <c r="J230" s="29" t="s">
        <v>627</v>
      </c>
    </row>
    <row r="231" spans="1:10" x14ac:dyDescent="0.25">
      <c r="A231" s="1">
        <v>211417</v>
      </c>
      <c r="B231" s="1" t="s">
        <v>301</v>
      </c>
      <c r="C231" s="1" t="s">
        <v>621</v>
      </c>
      <c r="D231" s="1" t="s">
        <v>622</v>
      </c>
      <c r="E231" s="1" t="s">
        <v>623</v>
      </c>
      <c r="F231" s="1" t="s">
        <v>708</v>
      </c>
      <c r="G231" s="1" t="s">
        <v>111</v>
      </c>
      <c r="H231" s="1" t="str">
        <f t="shared" si="3"/>
        <v>MARIA JORGE ALVES</v>
      </c>
      <c r="I231" s="4" t="s">
        <v>709</v>
      </c>
      <c r="J231" s="29" t="s">
        <v>627</v>
      </c>
    </row>
    <row r="232" spans="1:10" x14ac:dyDescent="0.25">
      <c r="A232" s="18">
        <v>213514</v>
      </c>
      <c r="B232" s="1" t="s">
        <v>301</v>
      </c>
      <c r="C232" s="1" t="s">
        <v>621</v>
      </c>
      <c r="D232" s="1" t="s">
        <v>622</v>
      </c>
      <c r="E232" s="1" t="s">
        <v>623</v>
      </c>
      <c r="F232" s="12" t="s">
        <v>710</v>
      </c>
      <c r="G232" s="12" t="s">
        <v>150</v>
      </c>
      <c r="H232" s="1" t="str">
        <f t="shared" si="3"/>
        <v>LEONOR FREITAS TAVARES</v>
      </c>
      <c r="I232" s="11" t="s">
        <v>711</v>
      </c>
      <c r="J232" s="29" t="s">
        <v>627</v>
      </c>
    </row>
    <row r="233" spans="1:10" x14ac:dyDescent="0.25">
      <c r="A233" s="18">
        <v>213512</v>
      </c>
      <c r="B233" s="1" t="s">
        <v>301</v>
      </c>
      <c r="C233" s="1" t="s">
        <v>621</v>
      </c>
      <c r="D233" s="1" t="s">
        <v>622</v>
      </c>
      <c r="E233" s="1" t="s">
        <v>623</v>
      </c>
      <c r="F233" s="1" t="s">
        <v>712</v>
      </c>
      <c r="G233" s="12" t="s">
        <v>713</v>
      </c>
      <c r="H233" s="1" t="str">
        <f t="shared" si="3"/>
        <v>CHANTAL ROMAO NEVES</v>
      </c>
      <c r="I233" s="11" t="s">
        <v>714</v>
      </c>
      <c r="J233" s="29" t="s">
        <v>627</v>
      </c>
    </row>
    <row r="234" spans="1:10" x14ac:dyDescent="0.25">
      <c r="A234" s="18">
        <v>214549</v>
      </c>
      <c r="B234" s="1" t="s">
        <v>301</v>
      </c>
      <c r="C234" s="1" t="s">
        <v>621</v>
      </c>
      <c r="D234" s="1" t="s">
        <v>622</v>
      </c>
      <c r="E234" s="1" t="s">
        <v>623</v>
      </c>
      <c r="F234" s="12" t="s">
        <v>715</v>
      </c>
      <c r="G234" s="12" t="s">
        <v>183</v>
      </c>
      <c r="H234" s="1" t="str">
        <f t="shared" si="3"/>
        <v xml:space="preserve">JOANA MARIA PERNAS </v>
      </c>
      <c r="I234" s="11" t="s">
        <v>716</v>
      </c>
      <c r="J234" s="29" t="s">
        <v>627</v>
      </c>
    </row>
    <row r="235" spans="1:10" x14ac:dyDescent="0.25">
      <c r="A235" s="18">
        <v>214604</v>
      </c>
      <c r="B235" s="1" t="s">
        <v>301</v>
      </c>
      <c r="C235" s="1" t="s">
        <v>621</v>
      </c>
      <c r="D235" s="1" t="s">
        <v>622</v>
      </c>
      <c r="E235" s="1" t="s">
        <v>623</v>
      </c>
      <c r="F235" s="12" t="s">
        <v>717</v>
      </c>
      <c r="G235" s="12" t="s">
        <v>133</v>
      </c>
      <c r="H235" s="1" t="str">
        <f t="shared" si="3"/>
        <v>SOFIA SERAFINA CAMPOS</v>
      </c>
      <c r="I235" s="11" t="s">
        <v>718</v>
      </c>
      <c r="J235" s="29" t="s">
        <v>627</v>
      </c>
    </row>
    <row r="236" spans="1:10" x14ac:dyDescent="0.25">
      <c r="A236" s="18">
        <v>213513</v>
      </c>
      <c r="B236" s="1" t="s">
        <v>301</v>
      </c>
      <c r="C236" s="1" t="s">
        <v>621</v>
      </c>
      <c r="D236" s="1" t="s">
        <v>622</v>
      </c>
      <c r="E236" s="1" t="s">
        <v>623</v>
      </c>
      <c r="F236" s="12" t="s">
        <v>719</v>
      </c>
      <c r="G236" s="12" t="s">
        <v>720</v>
      </c>
      <c r="H236" s="1" t="str">
        <f t="shared" si="3"/>
        <v>EVA MARIA COSTA</v>
      </c>
      <c r="I236" s="11" t="s">
        <v>721</v>
      </c>
      <c r="J236" s="29" t="s">
        <v>627</v>
      </c>
    </row>
    <row r="237" spans="1:10" ht="15" customHeight="1" x14ac:dyDescent="0.25">
      <c r="A237" s="18">
        <v>214602</v>
      </c>
      <c r="B237" s="1" t="s">
        <v>301</v>
      </c>
      <c r="C237" s="1" t="s">
        <v>621</v>
      </c>
      <c r="D237" s="1" t="s">
        <v>622</v>
      </c>
      <c r="E237" s="1" t="s">
        <v>623</v>
      </c>
      <c r="F237" s="12" t="s">
        <v>722</v>
      </c>
      <c r="G237" s="12" t="s">
        <v>111</v>
      </c>
      <c r="H237" s="1" t="str">
        <f t="shared" si="3"/>
        <v>MARIA COELHO ANTUNES</v>
      </c>
      <c r="I237" s="11" t="s">
        <v>723</v>
      </c>
      <c r="J237" s="29" t="s">
        <v>724</v>
      </c>
    </row>
    <row r="238" spans="1:10" ht="15" customHeight="1" x14ac:dyDescent="0.25">
      <c r="A238" s="18">
        <v>119121</v>
      </c>
      <c r="B238" s="1" t="s">
        <v>301</v>
      </c>
      <c r="C238" s="1" t="s">
        <v>621</v>
      </c>
      <c r="D238" s="1" t="s">
        <v>622</v>
      </c>
      <c r="E238" s="1" t="s">
        <v>623</v>
      </c>
      <c r="F238" s="12" t="s">
        <v>725</v>
      </c>
      <c r="G238" s="12" t="s">
        <v>726</v>
      </c>
      <c r="H238" s="1" t="str">
        <f t="shared" si="3"/>
        <v>ANA RITA SANTOS</v>
      </c>
      <c r="I238" s="11" t="s">
        <v>727</v>
      </c>
      <c r="J238" s="29" t="s">
        <v>728</v>
      </c>
    </row>
    <row r="239" spans="1:10" ht="15" customHeight="1" x14ac:dyDescent="0.25">
      <c r="A239" s="30">
        <v>211494</v>
      </c>
      <c r="B239" s="9" t="s">
        <v>301</v>
      </c>
      <c r="C239" s="1" t="s">
        <v>621</v>
      </c>
      <c r="D239" s="1" t="s">
        <v>622</v>
      </c>
      <c r="E239" s="1" t="s">
        <v>623</v>
      </c>
      <c r="F239" s="12" t="s">
        <v>729</v>
      </c>
      <c r="G239" s="12" t="s">
        <v>586</v>
      </c>
      <c r="H239" s="1" t="str">
        <f t="shared" si="3"/>
        <v>LAURA TORGAI</v>
      </c>
      <c r="I239" s="4" t="s">
        <v>730</v>
      </c>
      <c r="J239" s="29" t="s">
        <v>627</v>
      </c>
    </row>
    <row r="240" spans="1:10" ht="15" customHeight="1" x14ac:dyDescent="0.25">
      <c r="A240" s="12">
        <v>211496</v>
      </c>
      <c r="B240" s="9" t="s">
        <v>301</v>
      </c>
      <c r="C240" s="1" t="s">
        <v>621</v>
      </c>
      <c r="D240" s="1" t="s">
        <v>622</v>
      </c>
      <c r="E240" s="1" t="s">
        <v>623</v>
      </c>
      <c r="F240" s="12" t="s">
        <v>731</v>
      </c>
      <c r="G240" s="12" t="s">
        <v>586</v>
      </c>
      <c r="H240" s="1" t="str">
        <f t="shared" si="3"/>
        <v>LAURA MARIA RODRIGUES</v>
      </c>
      <c r="I240" s="4" t="s">
        <v>714</v>
      </c>
      <c r="J240" s="7" t="s">
        <v>732</v>
      </c>
    </row>
    <row r="241" spans="1:10" ht="15" customHeight="1" x14ac:dyDescent="0.25">
      <c r="A241" s="10">
        <v>119958</v>
      </c>
      <c r="B241" s="1" t="s">
        <v>301</v>
      </c>
      <c r="C241" s="1" t="s">
        <v>621</v>
      </c>
      <c r="D241" s="1" t="s">
        <v>622</v>
      </c>
      <c r="E241" s="1" t="s">
        <v>623</v>
      </c>
      <c r="F241" s="1" t="s">
        <v>733</v>
      </c>
      <c r="G241" s="1" t="s">
        <v>734</v>
      </c>
      <c r="H241" s="1" t="str">
        <f t="shared" si="3"/>
        <v>HUGO MIGUEL SILVA</v>
      </c>
      <c r="I241" s="11" t="s">
        <v>735</v>
      </c>
      <c r="J241" s="5"/>
    </row>
    <row r="242" spans="1:10" ht="15" customHeight="1" x14ac:dyDescent="0.25">
      <c r="A242" s="10">
        <v>119122</v>
      </c>
      <c r="B242" s="1" t="s">
        <v>301</v>
      </c>
      <c r="C242" s="1" t="s">
        <v>621</v>
      </c>
      <c r="D242" s="1" t="s">
        <v>622</v>
      </c>
      <c r="E242" s="1" t="s">
        <v>623</v>
      </c>
      <c r="F242" s="1" t="s">
        <v>736</v>
      </c>
      <c r="G242" s="1" t="s">
        <v>737</v>
      </c>
      <c r="H242" s="1" t="str">
        <f t="shared" si="3"/>
        <v>PRISCILA BORGES FERNANDES</v>
      </c>
      <c r="I242" s="11" t="s">
        <v>738</v>
      </c>
      <c r="J242" s="7" t="s">
        <v>636</v>
      </c>
    </row>
    <row r="243" spans="1:10" ht="15" customHeight="1" x14ac:dyDescent="0.25">
      <c r="A243" s="10">
        <v>215078</v>
      </c>
      <c r="B243" s="1" t="s">
        <v>301</v>
      </c>
      <c r="C243" s="1" t="s">
        <v>621</v>
      </c>
      <c r="D243" s="1" t="s">
        <v>622</v>
      </c>
      <c r="E243" s="1" t="s">
        <v>623</v>
      </c>
      <c r="F243" s="1" t="s">
        <v>739</v>
      </c>
      <c r="G243" s="1" t="s">
        <v>130</v>
      </c>
      <c r="H243" s="1" t="str">
        <f t="shared" si="3"/>
        <v>MARIANA SOFIA COSTA</v>
      </c>
      <c r="I243" s="11" t="s">
        <v>740</v>
      </c>
      <c r="J243" s="7" t="s">
        <v>636</v>
      </c>
    </row>
    <row r="244" spans="1:10" ht="15" customHeight="1" x14ac:dyDescent="0.25">
      <c r="A244" s="10">
        <v>215079</v>
      </c>
      <c r="B244" s="1" t="s">
        <v>301</v>
      </c>
      <c r="C244" s="1" t="s">
        <v>621</v>
      </c>
      <c r="D244" s="1" t="s">
        <v>622</v>
      </c>
      <c r="E244" s="1" t="s">
        <v>623</v>
      </c>
      <c r="F244" s="1" t="s">
        <v>741</v>
      </c>
      <c r="G244" s="1" t="s">
        <v>742</v>
      </c>
      <c r="H244" s="1" t="str">
        <f t="shared" si="3"/>
        <v>OLGA ZAITSEVA</v>
      </c>
      <c r="I244" s="11" t="s">
        <v>743</v>
      </c>
      <c r="J244" s="7" t="s">
        <v>636</v>
      </c>
    </row>
    <row r="245" spans="1:10" ht="15" customHeight="1" x14ac:dyDescent="0.25">
      <c r="A245" s="10">
        <v>215080</v>
      </c>
      <c r="B245" s="1" t="s">
        <v>301</v>
      </c>
      <c r="C245" s="1" t="s">
        <v>621</v>
      </c>
      <c r="D245" s="1" t="s">
        <v>622</v>
      </c>
      <c r="E245" s="1" t="s">
        <v>623</v>
      </c>
      <c r="F245" s="1" t="s">
        <v>744</v>
      </c>
      <c r="G245" s="1" t="s">
        <v>745</v>
      </c>
      <c r="H245" s="1" t="str">
        <f t="shared" si="3"/>
        <v>SALOME ALVES TANCREDO</v>
      </c>
      <c r="I245" s="11" t="s">
        <v>746</v>
      </c>
      <c r="J245" s="7" t="s">
        <v>636</v>
      </c>
    </row>
    <row r="246" spans="1:10" ht="15" customHeight="1" x14ac:dyDescent="0.25">
      <c r="A246" s="10">
        <v>215083</v>
      </c>
      <c r="B246" s="1" t="s">
        <v>301</v>
      </c>
      <c r="C246" s="1" t="s">
        <v>621</v>
      </c>
      <c r="D246" s="1" t="s">
        <v>622</v>
      </c>
      <c r="E246" s="1" t="s">
        <v>623</v>
      </c>
      <c r="F246" s="1" t="s">
        <v>747</v>
      </c>
      <c r="G246" s="1" t="s">
        <v>138</v>
      </c>
      <c r="H246" s="1" t="str">
        <f t="shared" si="3"/>
        <v>MADALENA ROBALO CORREIA</v>
      </c>
      <c r="I246" s="11" t="s">
        <v>748</v>
      </c>
      <c r="J246" s="7" t="s">
        <v>732</v>
      </c>
    </row>
    <row r="247" spans="1:10" ht="15" customHeight="1" x14ac:dyDescent="0.25">
      <c r="A247" s="1">
        <v>133365</v>
      </c>
      <c r="B247" s="1" t="s">
        <v>331</v>
      </c>
      <c r="C247" s="1" t="s">
        <v>749</v>
      </c>
      <c r="D247" s="1" t="s">
        <v>750</v>
      </c>
      <c r="E247" s="1" t="s">
        <v>751</v>
      </c>
      <c r="F247" s="1" t="s">
        <v>752</v>
      </c>
      <c r="G247" s="1" t="s">
        <v>753</v>
      </c>
      <c r="H247" s="1" t="str">
        <f t="shared" si="3"/>
        <v>ANA JOSE NUNES</v>
      </c>
      <c r="I247" s="8" t="s">
        <v>471</v>
      </c>
      <c r="J247" s="5"/>
    </row>
    <row r="248" spans="1:10" ht="15" customHeight="1" x14ac:dyDescent="0.25">
      <c r="A248" s="1">
        <v>153280</v>
      </c>
      <c r="B248" s="9" t="s">
        <v>301</v>
      </c>
      <c r="C248" s="1" t="s">
        <v>754</v>
      </c>
      <c r="D248" s="9" t="s">
        <v>755</v>
      </c>
      <c r="E248" s="1" t="s">
        <v>756</v>
      </c>
      <c r="F248" s="1" t="s">
        <v>757</v>
      </c>
      <c r="G248" s="1" t="s">
        <v>121</v>
      </c>
      <c r="H248" s="1" t="str">
        <f t="shared" si="3"/>
        <v>CATARINA PEREIRA SOUSA</v>
      </c>
      <c r="I248" s="8" t="s">
        <v>758</v>
      </c>
      <c r="J248" s="5"/>
    </row>
    <row r="249" spans="1:10" ht="15" customHeight="1" x14ac:dyDescent="0.25">
      <c r="A249" s="9">
        <v>131951</v>
      </c>
      <c r="B249" s="9" t="s">
        <v>301</v>
      </c>
      <c r="C249" s="1" t="s">
        <v>754</v>
      </c>
      <c r="D249" s="9" t="s">
        <v>755</v>
      </c>
      <c r="E249" s="1" t="s">
        <v>756</v>
      </c>
      <c r="F249" s="9" t="s">
        <v>759</v>
      </c>
      <c r="G249" s="9" t="s">
        <v>329</v>
      </c>
      <c r="H249" s="1" t="str">
        <f t="shared" si="3"/>
        <v>INÊS BARREIRA ATAIDE</v>
      </c>
      <c r="I249" s="8" t="s">
        <v>760</v>
      </c>
      <c r="J249" s="5"/>
    </row>
    <row r="250" spans="1:10" ht="15.75" customHeight="1" x14ac:dyDescent="0.25">
      <c r="A250" s="1">
        <v>205974</v>
      </c>
      <c r="B250" s="1" t="s">
        <v>301</v>
      </c>
      <c r="C250" s="1" t="s">
        <v>754</v>
      </c>
      <c r="D250" s="1" t="s">
        <v>755</v>
      </c>
      <c r="E250" s="1" t="s">
        <v>756</v>
      </c>
      <c r="F250" s="1" t="s">
        <v>761</v>
      </c>
      <c r="G250" s="1" t="s">
        <v>236</v>
      </c>
      <c r="H250" s="1" t="str">
        <f t="shared" si="3"/>
        <v>INES MARIA ESTEVAO</v>
      </c>
      <c r="I250" s="8" t="s">
        <v>762</v>
      </c>
      <c r="J250" s="5"/>
    </row>
    <row r="251" spans="1:10" ht="15.75" customHeight="1" x14ac:dyDescent="0.25">
      <c r="A251" s="1">
        <v>205975</v>
      </c>
      <c r="B251" s="1" t="s">
        <v>301</v>
      </c>
      <c r="C251" s="1" t="s">
        <v>754</v>
      </c>
      <c r="D251" s="1" t="s">
        <v>755</v>
      </c>
      <c r="E251" s="1" t="s">
        <v>756</v>
      </c>
      <c r="F251" s="1" t="s">
        <v>763</v>
      </c>
      <c r="G251" s="1" t="s">
        <v>150</v>
      </c>
      <c r="H251" s="1" t="str">
        <f t="shared" si="3"/>
        <v>LEONOR SANTO FREIRE</v>
      </c>
      <c r="I251" s="8" t="s">
        <v>764</v>
      </c>
      <c r="J251" s="5"/>
    </row>
    <row r="252" spans="1:10" ht="15.75" customHeight="1" x14ac:dyDescent="0.25">
      <c r="A252" s="1">
        <v>203082</v>
      </c>
      <c r="B252" s="1" t="s">
        <v>301</v>
      </c>
      <c r="C252" s="1" t="s">
        <v>754</v>
      </c>
      <c r="D252" s="1" t="s">
        <v>755</v>
      </c>
      <c r="E252" s="1" t="s">
        <v>756</v>
      </c>
      <c r="F252" s="1" t="s">
        <v>765</v>
      </c>
      <c r="G252" s="1" t="s">
        <v>766</v>
      </c>
      <c r="H252" s="1" t="str">
        <f t="shared" si="3"/>
        <v>ANNA MOLCHANOVA</v>
      </c>
      <c r="I252" s="8" t="s">
        <v>767</v>
      </c>
      <c r="J252" s="5"/>
    </row>
    <row r="253" spans="1:10" ht="15.75" customHeight="1" x14ac:dyDescent="0.25">
      <c r="A253" s="1">
        <v>203075</v>
      </c>
      <c r="B253" s="1" t="s">
        <v>301</v>
      </c>
      <c r="C253" s="1" t="s">
        <v>754</v>
      </c>
      <c r="D253" s="1" t="s">
        <v>755</v>
      </c>
      <c r="E253" s="1" t="s">
        <v>756</v>
      </c>
      <c r="F253" s="1" t="s">
        <v>768</v>
      </c>
      <c r="G253" s="1" t="s">
        <v>150</v>
      </c>
      <c r="H253" s="1" t="str">
        <f t="shared" si="3"/>
        <v>LEONOR ALVES DIAS</v>
      </c>
      <c r="I253" s="8" t="s">
        <v>769</v>
      </c>
      <c r="J253" s="5"/>
    </row>
    <row r="254" spans="1:10" ht="15.75" customHeight="1" x14ac:dyDescent="0.25">
      <c r="A254" s="1">
        <v>201036</v>
      </c>
      <c r="B254" s="1" t="s">
        <v>301</v>
      </c>
      <c r="C254" s="1" t="s">
        <v>754</v>
      </c>
      <c r="D254" s="1" t="s">
        <v>755</v>
      </c>
      <c r="E254" s="1" t="s">
        <v>756</v>
      </c>
      <c r="F254" s="1" t="s">
        <v>770</v>
      </c>
      <c r="G254" s="1" t="s">
        <v>199</v>
      </c>
      <c r="H254" s="1" t="str">
        <f t="shared" si="3"/>
        <v>MATILDE GREGORIO FERREIRA</v>
      </c>
      <c r="I254" s="8" t="s">
        <v>771</v>
      </c>
      <c r="J254" s="5"/>
    </row>
    <row r="255" spans="1:10" ht="15.75" customHeight="1" x14ac:dyDescent="0.25">
      <c r="A255" s="1">
        <v>148610</v>
      </c>
      <c r="B255" s="1" t="s">
        <v>301</v>
      </c>
      <c r="C255" s="1" t="s">
        <v>754</v>
      </c>
      <c r="D255" s="1" t="s">
        <v>755</v>
      </c>
      <c r="E255" s="1" t="s">
        <v>756</v>
      </c>
      <c r="F255" s="1" t="s">
        <v>772</v>
      </c>
      <c r="G255" s="1" t="s">
        <v>524</v>
      </c>
      <c r="H255" s="1" t="str">
        <f t="shared" si="3"/>
        <v>BARBARA CORREIA SILVA</v>
      </c>
      <c r="I255" s="8" t="s">
        <v>773</v>
      </c>
      <c r="J255" s="5"/>
    </row>
    <row r="256" spans="1:10" ht="15.75" customHeight="1" x14ac:dyDescent="0.25">
      <c r="A256" s="1">
        <v>131168</v>
      </c>
      <c r="B256" s="1" t="s">
        <v>301</v>
      </c>
      <c r="C256" s="1" t="s">
        <v>754</v>
      </c>
      <c r="D256" s="1" t="s">
        <v>755</v>
      </c>
      <c r="E256" s="1" t="s">
        <v>756</v>
      </c>
      <c r="F256" s="1" t="s">
        <v>774</v>
      </c>
      <c r="G256" s="1" t="s">
        <v>138</v>
      </c>
      <c r="H256" s="1" t="str">
        <f t="shared" si="3"/>
        <v>MADALENA MARQUES COELHO</v>
      </c>
      <c r="I256" s="8" t="s">
        <v>775</v>
      </c>
      <c r="J256" s="5"/>
    </row>
    <row r="257" spans="1:10" ht="15.75" customHeight="1" x14ac:dyDescent="0.25">
      <c r="A257" s="1">
        <v>200905</v>
      </c>
      <c r="B257" s="1" t="s">
        <v>301</v>
      </c>
      <c r="C257" s="1" t="s">
        <v>754</v>
      </c>
      <c r="D257" s="1" t="s">
        <v>755</v>
      </c>
      <c r="E257" s="1" t="s">
        <v>756</v>
      </c>
      <c r="F257" s="1" t="s">
        <v>776</v>
      </c>
      <c r="G257" s="1" t="s">
        <v>631</v>
      </c>
      <c r="H257" s="1" t="str">
        <f t="shared" si="3"/>
        <v>BRUNA MEDINA SAIEGH</v>
      </c>
      <c r="I257" s="8" t="s">
        <v>556</v>
      </c>
      <c r="J257" s="5"/>
    </row>
    <row r="258" spans="1:10" ht="15.75" customHeight="1" x14ac:dyDescent="0.25">
      <c r="A258" s="1">
        <v>148607</v>
      </c>
      <c r="B258" s="1" t="s">
        <v>301</v>
      </c>
      <c r="C258" s="1" t="s">
        <v>754</v>
      </c>
      <c r="D258" s="1" t="s">
        <v>755</v>
      </c>
      <c r="E258" s="1" t="s">
        <v>756</v>
      </c>
      <c r="F258" s="1" t="s">
        <v>777</v>
      </c>
      <c r="G258" s="1" t="s">
        <v>121</v>
      </c>
      <c r="H258" s="1" t="str">
        <f t="shared" si="3"/>
        <v>CATARINA SOFIA FARINHA</v>
      </c>
      <c r="I258" s="8" t="s">
        <v>778</v>
      </c>
      <c r="J258" s="5"/>
    </row>
    <row r="259" spans="1:10" ht="15.75" customHeight="1" x14ac:dyDescent="0.25">
      <c r="A259" s="1">
        <v>124954</v>
      </c>
      <c r="B259" s="1" t="s">
        <v>301</v>
      </c>
      <c r="C259" s="1" t="s">
        <v>754</v>
      </c>
      <c r="D259" s="1" t="s">
        <v>755</v>
      </c>
      <c r="E259" s="1" t="s">
        <v>756</v>
      </c>
      <c r="F259" s="1" t="s">
        <v>763</v>
      </c>
      <c r="G259" s="1" t="s">
        <v>322</v>
      </c>
      <c r="H259" s="1" t="str">
        <f t="shared" ref="H259:H322" si="4">G259&amp;" "&amp;F259</f>
        <v>MARGARIDA SANTO FREIRE</v>
      </c>
      <c r="I259" s="8" t="s">
        <v>779</v>
      </c>
      <c r="J259" s="5"/>
    </row>
    <row r="260" spans="1:10" ht="15" customHeight="1" x14ac:dyDescent="0.25">
      <c r="A260" s="9">
        <v>203083</v>
      </c>
      <c r="B260" s="9" t="s">
        <v>301</v>
      </c>
      <c r="C260" s="1" t="s">
        <v>754</v>
      </c>
      <c r="D260" s="9" t="s">
        <v>755</v>
      </c>
      <c r="E260" s="1" t="s">
        <v>756</v>
      </c>
      <c r="F260" s="9" t="s">
        <v>780</v>
      </c>
      <c r="G260" s="9" t="s">
        <v>473</v>
      </c>
      <c r="H260" s="1" t="str">
        <f t="shared" si="4"/>
        <v>LARA SANTOS SARAMAGO</v>
      </c>
      <c r="I260" s="8" t="s">
        <v>781</v>
      </c>
      <c r="J260" s="5"/>
    </row>
    <row r="261" spans="1:10" ht="15" customHeight="1" x14ac:dyDescent="0.25">
      <c r="A261" s="9">
        <v>205976</v>
      </c>
      <c r="B261" s="9" t="s">
        <v>301</v>
      </c>
      <c r="C261" s="1" t="s">
        <v>754</v>
      </c>
      <c r="D261" s="9" t="s">
        <v>755</v>
      </c>
      <c r="E261" s="1" t="s">
        <v>756</v>
      </c>
      <c r="F261" s="9" t="s">
        <v>782</v>
      </c>
      <c r="G261" s="9" t="s">
        <v>130</v>
      </c>
      <c r="H261" s="1" t="str">
        <f t="shared" si="4"/>
        <v>MARIANA NUNES ANDRÉ</v>
      </c>
      <c r="I261" s="8" t="s">
        <v>783</v>
      </c>
      <c r="J261" s="5"/>
    </row>
    <row r="262" spans="1:10" ht="15" customHeight="1" x14ac:dyDescent="0.25">
      <c r="A262" s="9">
        <v>119123</v>
      </c>
      <c r="B262" s="9" t="s">
        <v>301</v>
      </c>
      <c r="C262" s="1" t="s">
        <v>754</v>
      </c>
      <c r="D262" s="9" t="s">
        <v>755</v>
      </c>
      <c r="E262" s="1" t="s">
        <v>756</v>
      </c>
      <c r="F262" s="9" t="s">
        <v>784</v>
      </c>
      <c r="G262" s="9" t="s">
        <v>329</v>
      </c>
      <c r="H262" s="1" t="str">
        <f t="shared" si="4"/>
        <v>INÊS SILVA GUIMARÃES</v>
      </c>
      <c r="I262" s="8" t="s">
        <v>785</v>
      </c>
      <c r="J262" s="5"/>
    </row>
    <row r="263" spans="1:10" ht="15" customHeight="1" x14ac:dyDescent="0.25">
      <c r="A263" s="9">
        <v>208907</v>
      </c>
      <c r="B263" s="9" t="s">
        <v>301</v>
      </c>
      <c r="C263" s="1" t="s">
        <v>754</v>
      </c>
      <c r="D263" s="9" t="s">
        <v>755</v>
      </c>
      <c r="E263" s="1" t="s">
        <v>756</v>
      </c>
      <c r="F263" s="1" t="s">
        <v>786</v>
      </c>
      <c r="G263" s="1" t="s">
        <v>199</v>
      </c>
      <c r="H263" s="1" t="str">
        <f t="shared" si="4"/>
        <v>MATILDE PENEDO FERNANDES</v>
      </c>
      <c r="I263" s="4" t="s">
        <v>787</v>
      </c>
      <c r="J263" s="5"/>
    </row>
    <row r="264" spans="1:10" ht="15" customHeight="1" x14ac:dyDescent="0.25">
      <c r="A264" s="9">
        <v>208908</v>
      </c>
      <c r="B264" s="9" t="s">
        <v>301</v>
      </c>
      <c r="C264" s="1" t="s">
        <v>754</v>
      </c>
      <c r="D264" s="9" t="s">
        <v>755</v>
      </c>
      <c r="E264" s="1" t="s">
        <v>756</v>
      </c>
      <c r="F264" s="1" t="s">
        <v>788</v>
      </c>
      <c r="G264" s="1" t="s">
        <v>164</v>
      </c>
      <c r="H264" s="1" t="str">
        <f t="shared" si="4"/>
        <v>ANA RITA ALVES</v>
      </c>
      <c r="I264" s="4" t="s">
        <v>789</v>
      </c>
      <c r="J264" s="5"/>
    </row>
    <row r="265" spans="1:10" x14ac:dyDescent="0.25">
      <c r="A265" s="9">
        <v>208910</v>
      </c>
      <c r="B265" s="9" t="s">
        <v>301</v>
      </c>
      <c r="C265" s="1" t="s">
        <v>754</v>
      </c>
      <c r="D265" s="9" t="s">
        <v>755</v>
      </c>
      <c r="E265" s="1" t="s">
        <v>756</v>
      </c>
      <c r="F265" s="1" t="s">
        <v>790</v>
      </c>
      <c r="G265" s="1" t="s">
        <v>191</v>
      </c>
      <c r="H265" s="1" t="str">
        <f t="shared" si="4"/>
        <v>BEATRIZ MARIA SALGUEIRO</v>
      </c>
      <c r="I265" s="4" t="s">
        <v>791</v>
      </c>
      <c r="J265" s="5"/>
    </row>
    <row r="266" spans="1:10" x14ac:dyDescent="0.25">
      <c r="A266" s="9">
        <v>208952</v>
      </c>
      <c r="B266" s="9" t="s">
        <v>301</v>
      </c>
      <c r="C266" s="1" t="s">
        <v>754</v>
      </c>
      <c r="D266" s="9" t="s">
        <v>755</v>
      </c>
      <c r="E266" s="1" t="s">
        <v>756</v>
      </c>
      <c r="F266" s="1" t="s">
        <v>792</v>
      </c>
      <c r="G266" s="1" t="s">
        <v>183</v>
      </c>
      <c r="H266" s="1" t="str">
        <f t="shared" si="4"/>
        <v>JOANA AFONSO FARIA</v>
      </c>
      <c r="I266" s="4" t="s">
        <v>793</v>
      </c>
      <c r="J266" s="5"/>
    </row>
    <row r="267" spans="1:10" x14ac:dyDescent="0.25">
      <c r="A267" s="9">
        <v>208906</v>
      </c>
      <c r="B267" s="9" t="s">
        <v>301</v>
      </c>
      <c r="C267" s="1" t="s">
        <v>754</v>
      </c>
      <c r="D267" s="9" t="s">
        <v>755</v>
      </c>
      <c r="E267" s="1" t="s">
        <v>756</v>
      </c>
      <c r="F267" s="1" t="s">
        <v>794</v>
      </c>
      <c r="G267" s="1" t="s">
        <v>204</v>
      </c>
      <c r="H267" s="1" t="str">
        <f t="shared" si="4"/>
        <v>TERESA CASTRO LOIOS</v>
      </c>
      <c r="I267" s="4" t="s">
        <v>795</v>
      </c>
      <c r="J267" s="5"/>
    </row>
    <row r="268" spans="1:10" x14ac:dyDescent="0.25">
      <c r="A268" s="9">
        <v>210238</v>
      </c>
      <c r="B268" s="9" t="s">
        <v>301</v>
      </c>
      <c r="C268" s="1" t="s">
        <v>464</v>
      </c>
      <c r="D268" s="1" t="s">
        <v>465</v>
      </c>
      <c r="E268" s="1" t="s">
        <v>466</v>
      </c>
      <c r="F268" s="1" t="s">
        <v>796</v>
      </c>
      <c r="G268" s="1" t="s">
        <v>164</v>
      </c>
      <c r="H268" s="1" t="str">
        <f t="shared" si="4"/>
        <v>ANA MARTA CRUZ</v>
      </c>
      <c r="I268" s="4" t="s">
        <v>797</v>
      </c>
      <c r="J268" s="5"/>
    </row>
    <row r="269" spans="1:10" x14ac:dyDescent="0.25">
      <c r="A269" s="9">
        <v>210239</v>
      </c>
      <c r="B269" s="9" t="s">
        <v>301</v>
      </c>
      <c r="C269" s="1" t="s">
        <v>754</v>
      </c>
      <c r="D269" s="9" t="s">
        <v>755</v>
      </c>
      <c r="E269" s="1" t="s">
        <v>756</v>
      </c>
      <c r="F269" s="1" t="s">
        <v>798</v>
      </c>
      <c r="G269" s="1" t="s">
        <v>799</v>
      </c>
      <c r="H269" s="1" t="str">
        <f t="shared" si="4"/>
        <v>ZÉLIA TEIXEIRA SANTO</v>
      </c>
      <c r="I269" s="4" t="s">
        <v>800</v>
      </c>
      <c r="J269" s="5"/>
    </row>
    <row r="270" spans="1:10" x14ac:dyDescent="0.25">
      <c r="A270" s="9">
        <v>210240</v>
      </c>
      <c r="B270" s="9" t="s">
        <v>301</v>
      </c>
      <c r="C270" s="1" t="s">
        <v>754</v>
      </c>
      <c r="D270" s="9" t="s">
        <v>755</v>
      </c>
      <c r="E270" s="1" t="s">
        <v>756</v>
      </c>
      <c r="F270" s="1" t="s">
        <v>801</v>
      </c>
      <c r="G270" s="1" t="s">
        <v>329</v>
      </c>
      <c r="H270" s="1" t="str">
        <f t="shared" si="4"/>
        <v>INÊS GONÇALVES FERREIRA</v>
      </c>
      <c r="I270" s="4" t="s">
        <v>802</v>
      </c>
      <c r="J270" s="5"/>
    </row>
    <row r="271" spans="1:10" x14ac:dyDescent="0.25">
      <c r="A271" s="9">
        <v>210237</v>
      </c>
      <c r="B271" s="9" t="s">
        <v>301</v>
      </c>
      <c r="C271" s="1" t="s">
        <v>754</v>
      </c>
      <c r="D271" s="9" t="s">
        <v>755</v>
      </c>
      <c r="E271" s="1" t="s">
        <v>756</v>
      </c>
      <c r="F271" s="1" t="s">
        <v>772</v>
      </c>
      <c r="G271" s="1" t="s">
        <v>803</v>
      </c>
      <c r="H271" s="1" t="str">
        <f t="shared" si="4"/>
        <v>CARLA CORREIA SILVA</v>
      </c>
      <c r="I271" s="4" t="s">
        <v>804</v>
      </c>
      <c r="J271" s="5"/>
    </row>
    <row r="272" spans="1:10" x14ac:dyDescent="0.25">
      <c r="A272" s="9">
        <v>210241</v>
      </c>
      <c r="B272" s="9" t="s">
        <v>301</v>
      </c>
      <c r="C272" s="1" t="s">
        <v>754</v>
      </c>
      <c r="D272" s="9" t="s">
        <v>755</v>
      </c>
      <c r="E272" s="1" t="s">
        <v>756</v>
      </c>
      <c r="F272" s="1" t="s">
        <v>765</v>
      </c>
      <c r="G272" s="1" t="s">
        <v>805</v>
      </c>
      <c r="H272" s="1" t="str">
        <f t="shared" si="4"/>
        <v>ANASTACYIA  MOLCHANOVA</v>
      </c>
      <c r="I272" s="4" t="s">
        <v>806</v>
      </c>
      <c r="J272" s="5"/>
    </row>
    <row r="273" spans="1:10" x14ac:dyDescent="0.25">
      <c r="A273" s="30">
        <v>211492</v>
      </c>
      <c r="B273" s="9" t="s">
        <v>301</v>
      </c>
      <c r="C273" s="1" t="s">
        <v>754</v>
      </c>
      <c r="D273" s="9" t="s">
        <v>755</v>
      </c>
      <c r="E273" s="1" t="s">
        <v>756</v>
      </c>
      <c r="F273" s="12" t="s">
        <v>807</v>
      </c>
      <c r="G273" s="12" t="s">
        <v>808</v>
      </c>
      <c r="H273" s="1" t="str">
        <f t="shared" si="4"/>
        <v>GAIA LIZ PAIVA</v>
      </c>
      <c r="I273" s="4" t="s">
        <v>809</v>
      </c>
      <c r="J273" s="5"/>
    </row>
    <row r="274" spans="1:10" x14ac:dyDescent="0.25">
      <c r="A274" s="12">
        <v>211498</v>
      </c>
      <c r="B274" s="9" t="s">
        <v>301</v>
      </c>
      <c r="C274" s="1" t="s">
        <v>754</v>
      </c>
      <c r="D274" s="9" t="s">
        <v>755</v>
      </c>
      <c r="E274" s="1" t="s">
        <v>756</v>
      </c>
      <c r="F274" s="12" t="s">
        <v>810</v>
      </c>
      <c r="G274" s="12" t="s">
        <v>121</v>
      </c>
      <c r="H274" s="1" t="str">
        <f t="shared" si="4"/>
        <v>CATARINA CABACO</v>
      </c>
      <c r="I274" s="4" t="s">
        <v>811</v>
      </c>
      <c r="J274" s="5"/>
    </row>
    <row r="275" spans="1:10" x14ac:dyDescent="0.25">
      <c r="A275" s="12">
        <v>211503</v>
      </c>
      <c r="B275" s="9" t="s">
        <v>301</v>
      </c>
      <c r="C275" s="1" t="s">
        <v>464</v>
      </c>
      <c r="D275" s="1" t="s">
        <v>465</v>
      </c>
      <c r="E275" s="1" t="s">
        <v>466</v>
      </c>
      <c r="F275" s="12" t="s">
        <v>812</v>
      </c>
      <c r="G275" s="12" t="s">
        <v>1190</v>
      </c>
      <c r="H275" s="1" t="str">
        <f t="shared" si="4"/>
        <v>TANIA FILIPA BATISTA</v>
      </c>
      <c r="I275" s="4" t="s">
        <v>814</v>
      </c>
      <c r="J275" s="5"/>
    </row>
    <row r="276" spans="1:10" x14ac:dyDescent="0.25">
      <c r="A276" s="12">
        <v>211504</v>
      </c>
      <c r="B276" s="9" t="s">
        <v>301</v>
      </c>
      <c r="C276" s="1" t="s">
        <v>754</v>
      </c>
      <c r="D276" s="9" t="s">
        <v>755</v>
      </c>
      <c r="E276" s="1" t="s">
        <v>756</v>
      </c>
      <c r="F276" s="12" t="s">
        <v>761</v>
      </c>
      <c r="G276" s="12" t="s">
        <v>803</v>
      </c>
      <c r="H276" s="1" t="str">
        <f t="shared" si="4"/>
        <v>CARLA MARIA ESTEVAO</v>
      </c>
      <c r="I276" s="4" t="s">
        <v>815</v>
      </c>
      <c r="J276" s="5"/>
    </row>
    <row r="277" spans="1:10" x14ac:dyDescent="0.25">
      <c r="A277" s="1">
        <v>212818</v>
      </c>
      <c r="B277" s="9" t="s">
        <v>301</v>
      </c>
      <c r="C277" s="1" t="s">
        <v>754</v>
      </c>
      <c r="D277" s="9" t="s">
        <v>755</v>
      </c>
      <c r="E277" s="1" t="s">
        <v>756</v>
      </c>
      <c r="F277" s="12" t="s">
        <v>816</v>
      </c>
      <c r="G277" s="12" t="s">
        <v>817</v>
      </c>
      <c r="H277" s="1" t="str">
        <f t="shared" si="4"/>
        <v>BRIGITE PEIXOTO ANTONIO</v>
      </c>
      <c r="I277" s="4" t="s">
        <v>818</v>
      </c>
      <c r="J277" s="5"/>
    </row>
    <row r="278" spans="1:10" x14ac:dyDescent="0.25">
      <c r="A278" s="1">
        <v>212819</v>
      </c>
      <c r="B278" s="9" t="s">
        <v>301</v>
      </c>
      <c r="C278" s="1" t="s">
        <v>754</v>
      </c>
      <c r="D278" s="9" t="s">
        <v>755</v>
      </c>
      <c r="E278" s="1" t="s">
        <v>756</v>
      </c>
      <c r="F278" s="12" t="s">
        <v>819</v>
      </c>
      <c r="G278" s="12" t="s">
        <v>820</v>
      </c>
      <c r="H278" s="1" t="str">
        <f t="shared" si="4"/>
        <v>CAMILE MARIANNE FORTINO</v>
      </c>
      <c r="I278" s="4" t="s">
        <v>821</v>
      </c>
      <c r="J278" s="5"/>
    </row>
    <row r="279" spans="1:10" x14ac:dyDescent="0.25">
      <c r="A279" s="1">
        <v>212820</v>
      </c>
      <c r="B279" s="9" t="s">
        <v>301</v>
      </c>
      <c r="C279" s="1" t="s">
        <v>754</v>
      </c>
      <c r="D279" s="9" t="s">
        <v>755</v>
      </c>
      <c r="E279" s="1" t="s">
        <v>756</v>
      </c>
      <c r="F279" s="12" t="s">
        <v>822</v>
      </c>
      <c r="G279" s="12" t="s">
        <v>823</v>
      </c>
      <c r="H279" s="1" t="str">
        <f t="shared" si="4"/>
        <v>CLAUDIA VANESSA SOARES</v>
      </c>
      <c r="I279" s="4" t="s">
        <v>824</v>
      </c>
      <c r="J279" s="5"/>
    </row>
    <row r="280" spans="1:10" x14ac:dyDescent="0.25">
      <c r="A280" s="1">
        <v>26923</v>
      </c>
      <c r="B280" s="1" t="s">
        <v>308</v>
      </c>
      <c r="C280" s="1" t="s">
        <v>825</v>
      </c>
      <c r="D280" s="1" t="s">
        <v>826</v>
      </c>
      <c r="E280" s="1" t="s">
        <v>827</v>
      </c>
      <c r="F280" s="1" t="s">
        <v>828</v>
      </c>
      <c r="G280" s="1" t="s">
        <v>127</v>
      </c>
      <c r="H280" s="1" t="str">
        <f t="shared" si="4"/>
        <v>FILIPA ABREU FARIA</v>
      </c>
      <c r="I280" s="8" t="s">
        <v>829</v>
      </c>
      <c r="J280" s="7" t="s">
        <v>519</v>
      </c>
    </row>
    <row r="281" spans="1:10" x14ac:dyDescent="0.25">
      <c r="A281" s="1">
        <v>109380</v>
      </c>
      <c r="B281" s="1" t="s">
        <v>308</v>
      </c>
      <c r="C281" s="1" t="s">
        <v>825</v>
      </c>
      <c r="D281" s="1" t="s">
        <v>826</v>
      </c>
      <c r="E281" s="1" t="s">
        <v>827</v>
      </c>
      <c r="F281" s="1" t="s">
        <v>830</v>
      </c>
      <c r="G281" s="1" t="s">
        <v>191</v>
      </c>
      <c r="H281" s="1" t="str">
        <f t="shared" si="4"/>
        <v>BEATRIZ CRUZ GAMA</v>
      </c>
      <c r="I281" s="8" t="s">
        <v>831</v>
      </c>
      <c r="J281" s="7" t="s">
        <v>832</v>
      </c>
    </row>
    <row r="282" spans="1:10" x14ac:dyDescent="0.25">
      <c r="A282" s="1">
        <v>124292</v>
      </c>
      <c r="B282" s="1" t="s">
        <v>308</v>
      </c>
      <c r="C282" s="1" t="s">
        <v>825</v>
      </c>
      <c r="D282" s="1" t="s">
        <v>826</v>
      </c>
      <c r="E282" s="1" t="s">
        <v>827</v>
      </c>
      <c r="F282" s="1" t="s">
        <v>833</v>
      </c>
      <c r="G282" s="1" t="s">
        <v>130</v>
      </c>
      <c r="H282" s="1" t="str">
        <f t="shared" si="4"/>
        <v>MARIANA RODRIGUES VALENTE</v>
      </c>
      <c r="I282" s="8" t="s">
        <v>834</v>
      </c>
      <c r="J282" s="7" t="s">
        <v>832</v>
      </c>
    </row>
    <row r="283" spans="1:10" x14ac:dyDescent="0.25">
      <c r="A283" s="1">
        <v>121436</v>
      </c>
      <c r="B283" s="1" t="s">
        <v>308</v>
      </c>
      <c r="C283" s="1" t="s">
        <v>825</v>
      </c>
      <c r="D283" s="1" t="s">
        <v>826</v>
      </c>
      <c r="E283" s="1" t="s">
        <v>827</v>
      </c>
      <c r="F283" s="1" t="s">
        <v>835</v>
      </c>
      <c r="G283" s="1" t="s">
        <v>228</v>
      </c>
      <c r="H283" s="1" t="str">
        <f t="shared" si="4"/>
        <v>MARTA MARGARIDA COSTA</v>
      </c>
      <c r="I283" s="8" t="s">
        <v>836</v>
      </c>
      <c r="J283" s="5"/>
    </row>
    <row r="284" spans="1:10" x14ac:dyDescent="0.25">
      <c r="A284" s="1">
        <v>130482</v>
      </c>
      <c r="B284" s="1" t="s">
        <v>308</v>
      </c>
      <c r="C284" s="1" t="s">
        <v>825</v>
      </c>
      <c r="D284" s="1" t="s">
        <v>826</v>
      </c>
      <c r="E284" s="1" t="s">
        <v>827</v>
      </c>
      <c r="F284" s="1" t="s">
        <v>837</v>
      </c>
      <c r="G284" s="1" t="s">
        <v>183</v>
      </c>
      <c r="H284" s="1" t="str">
        <f t="shared" si="4"/>
        <v>JOANA OLIVEIRA FONSECA</v>
      </c>
      <c r="I284" s="8" t="s">
        <v>838</v>
      </c>
      <c r="J284" s="5"/>
    </row>
    <row r="285" spans="1:10" x14ac:dyDescent="0.25">
      <c r="A285" s="1">
        <v>129717</v>
      </c>
      <c r="B285" s="1" t="s">
        <v>308</v>
      </c>
      <c r="C285" s="1" t="s">
        <v>825</v>
      </c>
      <c r="D285" s="1" t="s">
        <v>826</v>
      </c>
      <c r="E285" s="1" t="s">
        <v>827</v>
      </c>
      <c r="F285" s="1" t="s">
        <v>839</v>
      </c>
      <c r="G285" s="1" t="s">
        <v>118</v>
      </c>
      <c r="H285" s="1" t="str">
        <f t="shared" si="4"/>
        <v>CAROLINA CORREIA FIGUEIREDO</v>
      </c>
      <c r="I285" s="8" t="s">
        <v>840</v>
      </c>
      <c r="J285" s="7" t="s">
        <v>519</v>
      </c>
    </row>
    <row r="286" spans="1:10" x14ac:dyDescent="0.25">
      <c r="A286" s="1">
        <v>123758</v>
      </c>
      <c r="B286" s="1" t="s">
        <v>308</v>
      </c>
      <c r="C286" s="1" t="s">
        <v>825</v>
      </c>
      <c r="D286" s="1" t="s">
        <v>826</v>
      </c>
      <c r="E286" s="1" t="s">
        <v>827</v>
      </c>
      <c r="F286" s="1" t="s">
        <v>841</v>
      </c>
      <c r="G286" s="1" t="s">
        <v>842</v>
      </c>
      <c r="H286" s="1" t="str">
        <f t="shared" si="4"/>
        <v>VITORIA TAVARES ANDRADE</v>
      </c>
      <c r="I286" s="8" t="s">
        <v>843</v>
      </c>
      <c r="J286" s="5"/>
    </row>
    <row r="287" spans="1:10" x14ac:dyDescent="0.25">
      <c r="A287" s="1">
        <v>129714</v>
      </c>
      <c r="B287" s="1" t="s">
        <v>308</v>
      </c>
      <c r="C287" s="1" t="s">
        <v>825</v>
      </c>
      <c r="D287" s="1" t="s">
        <v>826</v>
      </c>
      <c r="E287" s="1" t="s">
        <v>827</v>
      </c>
      <c r="F287" s="1" t="s">
        <v>844</v>
      </c>
      <c r="G287" s="1" t="s">
        <v>541</v>
      </c>
      <c r="H287" s="1" t="str">
        <f t="shared" si="4"/>
        <v>ANA BEATRIZ ROCHA</v>
      </c>
      <c r="I287" s="8" t="s">
        <v>845</v>
      </c>
      <c r="J287" s="5"/>
    </row>
    <row r="288" spans="1:10" x14ac:dyDescent="0.25">
      <c r="A288" s="1">
        <v>129715</v>
      </c>
      <c r="B288" s="1" t="s">
        <v>308</v>
      </c>
      <c r="C288" s="1" t="s">
        <v>825</v>
      </c>
      <c r="D288" s="1" t="s">
        <v>826</v>
      </c>
      <c r="E288" s="1" t="s">
        <v>827</v>
      </c>
      <c r="F288" s="1" t="s">
        <v>846</v>
      </c>
      <c r="G288" s="1" t="s">
        <v>847</v>
      </c>
      <c r="H288" s="1" t="str">
        <f t="shared" si="4"/>
        <v>ANA MIGUEL BORGES SILVA</v>
      </c>
      <c r="I288" s="8" t="s">
        <v>848</v>
      </c>
      <c r="J288" s="5"/>
    </row>
    <row r="289" spans="1:10" x14ac:dyDescent="0.25">
      <c r="A289" s="1">
        <v>124295</v>
      </c>
      <c r="B289" s="1" t="s">
        <v>308</v>
      </c>
      <c r="C289" s="1" t="s">
        <v>825</v>
      </c>
      <c r="D289" s="1" t="s">
        <v>826</v>
      </c>
      <c r="E289" s="1" t="s">
        <v>827</v>
      </c>
      <c r="F289" s="1" t="s">
        <v>849</v>
      </c>
      <c r="G289" s="1" t="s">
        <v>191</v>
      </c>
      <c r="H289" s="1" t="str">
        <f t="shared" si="4"/>
        <v>BEATRIZ SILVA PRATES</v>
      </c>
      <c r="I289" s="8" t="s">
        <v>850</v>
      </c>
      <c r="J289" s="5"/>
    </row>
    <row r="290" spans="1:10" x14ac:dyDescent="0.25">
      <c r="A290" s="1">
        <v>124560</v>
      </c>
      <c r="B290" s="1" t="s">
        <v>308</v>
      </c>
      <c r="C290" s="1" t="s">
        <v>825</v>
      </c>
      <c r="D290" s="1" t="s">
        <v>826</v>
      </c>
      <c r="E290" s="1" t="s">
        <v>827</v>
      </c>
      <c r="F290" s="1" t="s">
        <v>830</v>
      </c>
      <c r="G290" s="1" t="s">
        <v>199</v>
      </c>
      <c r="H290" s="1" t="str">
        <f t="shared" si="4"/>
        <v>MATILDE CRUZ GAMA</v>
      </c>
      <c r="I290" s="8" t="s">
        <v>851</v>
      </c>
      <c r="J290" s="7" t="s">
        <v>832</v>
      </c>
    </row>
    <row r="291" spans="1:10" x14ac:dyDescent="0.25">
      <c r="A291" s="1">
        <v>147058</v>
      </c>
      <c r="B291" s="1" t="s">
        <v>308</v>
      </c>
      <c r="C291" s="1" t="s">
        <v>825</v>
      </c>
      <c r="D291" s="1" t="s">
        <v>826</v>
      </c>
      <c r="E291" s="1" t="s">
        <v>827</v>
      </c>
      <c r="F291" s="1" t="s">
        <v>852</v>
      </c>
      <c r="G291" s="1" t="s">
        <v>444</v>
      </c>
      <c r="H291" s="1" t="str">
        <f t="shared" si="4"/>
        <v>BENEDITA GRANJO LOPES</v>
      </c>
      <c r="I291" s="8" t="s">
        <v>853</v>
      </c>
      <c r="J291" s="7" t="s">
        <v>519</v>
      </c>
    </row>
    <row r="292" spans="1:10" x14ac:dyDescent="0.25">
      <c r="A292" s="1">
        <v>148746</v>
      </c>
      <c r="B292" s="1" t="s">
        <v>308</v>
      </c>
      <c r="C292" s="1" t="s">
        <v>825</v>
      </c>
      <c r="D292" s="1" t="s">
        <v>826</v>
      </c>
      <c r="E292" s="1" t="s">
        <v>827</v>
      </c>
      <c r="F292" s="1" t="s">
        <v>854</v>
      </c>
      <c r="G292" s="1" t="s">
        <v>118</v>
      </c>
      <c r="H292" s="1" t="str">
        <f t="shared" si="4"/>
        <v>CAROLINA ANDRADE LEITE</v>
      </c>
      <c r="I292" s="8" t="s">
        <v>855</v>
      </c>
      <c r="J292" s="7" t="s">
        <v>519</v>
      </c>
    </row>
    <row r="293" spans="1:10" x14ac:dyDescent="0.25">
      <c r="A293" s="1">
        <v>148545</v>
      </c>
      <c r="B293" s="1" t="s">
        <v>308</v>
      </c>
      <c r="C293" s="1" t="s">
        <v>825</v>
      </c>
      <c r="D293" s="1" t="s">
        <v>826</v>
      </c>
      <c r="E293" s="1" t="s">
        <v>827</v>
      </c>
      <c r="F293" s="1" t="s">
        <v>856</v>
      </c>
      <c r="G293" s="1" t="s">
        <v>586</v>
      </c>
      <c r="H293" s="1" t="str">
        <f t="shared" si="4"/>
        <v>LAURA FRANCHAMPS MANARTE</v>
      </c>
      <c r="I293" s="8" t="s">
        <v>857</v>
      </c>
      <c r="J293" s="5"/>
    </row>
    <row r="294" spans="1:10" x14ac:dyDescent="0.25">
      <c r="A294" s="1">
        <v>129721</v>
      </c>
      <c r="B294" s="1" t="s">
        <v>308</v>
      </c>
      <c r="C294" s="1" t="s">
        <v>825</v>
      </c>
      <c r="D294" s="1" t="s">
        <v>826</v>
      </c>
      <c r="E294" s="1" t="s">
        <v>827</v>
      </c>
      <c r="F294" s="1" t="s">
        <v>858</v>
      </c>
      <c r="G294" s="1" t="s">
        <v>133</v>
      </c>
      <c r="H294" s="1" t="str">
        <f t="shared" si="4"/>
        <v>SOFIA SANTOS TAVARES</v>
      </c>
      <c r="I294" s="8" t="s">
        <v>859</v>
      </c>
      <c r="J294" s="5"/>
    </row>
    <row r="295" spans="1:10" x14ac:dyDescent="0.25">
      <c r="A295" s="1">
        <v>129716</v>
      </c>
      <c r="B295" s="1" t="s">
        <v>308</v>
      </c>
      <c r="C295" s="1" t="s">
        <v>825</v>
      </c>
      <c r="D295" s="1" t="s">
        <v>826</v>
      </c>
      <c r="E295" s="1" t="s">
        <v>827</v>
      </c>
      <c r="F295" s="1" t="s">
        <v>860</v>
      </c>
      <c r="G295" s="1" t="s">
        <v>726</v>
      </c>
      <c r="H295" s="1" t="str">
        <f t="shared" si="4"/>
        <v>ANA RITA RAMOS</v>
      </c>
      <c r="I295" s="8" t="s">
        <v>861</v>
      </c>
      <c r="J295" s="7" t="s">
        <v>832</v>
      </c>
    </row>
    <row r="296" spans="1:10" x14ac:dyDescent="0.25">
      <c r="A296" s="1">
        <v>203253</v>
      </c>
      <c r="B296" s="1" t="s">
        <v>308</v>
      </c>
      <c r="C296" s="1" t="s">
        <v>825</v>
      </c>
      <c r="D296" s="1" t="s">
        <v>826</v>
      </c>
      <c r="E296" s="1" t="s">
        <v>827</v>
      </c>
      <c r="F296" s="1" t="s">
        <v>862</v>
      </c>
      <c r="G296" s="1" t="s">
        <v>164</v>
      </c>
      <c r="H296" s="1" t="str">
        <f t="shared" si="4"/>
        <v>ANA JORGE OLIVEIRA</v>
      </c>
      <c r="I296" s="8" t="s">
        <v>556</v>
      </c>
      <c r="J296" s="5"/>
    </row>
    <row r="297" spans="1:10" x14ac:dyDescent="0.25">
      <c r="A297" s="1">
        <v>133420</v>
      </c>
      <c r="B297" s="1" t="s">
        <v>308</v>
      </c>
      <c r="C297" s="1" t="s">
        <v>825</v>
      </c>
      <c r="D297" s="1" t="s">
        <v>826</v>
      </c>
      <c r="E297" s="1" t="s">
        <v>827</v>
      </c>
      <c r="F297" s="1" t="s">
        <v>863</v>
      </c>
      <c r="G297" s="1" t="s">
        <v>236</v>
      </c>
      <c r="H297" s="1" t="str">
        <f t="shared" si="4"/>
        <v>INES SOFIA FONSECA</v>
      </c>
      <c r="I297" s="8" t="s">
        <v>864</v>
      </c>
      <c r="J297" s="7" t="s">
        <v>832</v>
      </c>
    </row>
    <row r="298" spans="1:10" x14ac:dyDescent="0.25">
      <c r="A298" s="1">
        <v>133425</v>
      </c>
      <c r="B298" s="1" t="s">
        <v>308</v>
      </c>
      <c r="C298" s="1" t="s">
        <v>825</v>
      </c>
      <c r="D298" s="1" t="s">
        <v>826</v>
      </c>
      <c r="E298" s="1" t="s">
        <v>827</v>
      </c>
      <c r="F298" s="1" t="s">
        <v>833</v>
      </c>
      <c r="G298" s="1" t="s">
        <v>228</v>
      </c>
      <c r="H298" s="1" t="str">
        <f t="shared" si="4"/>
        <v>MARTA RODRIGUES VALENTE</v>
      </c>
      <c r="I298" s="8" t="s">
        <v>865</v>
      </c>
      <c r="J298" s="7" t="s">
        <v>832</v>
      </c>
    </row>
    <row r="299" spans="1:10" x14ac:dyDescent="0.25">
      <c r="A299" s="1">
        <v>204967</v>
      </c>
      <c r="B299" s="1" t="s">
        <v>308</v>
      </c>
      <c r="C299" s="1" t="s">
        <v>825</v>
      </c>
      <c r="D299" s="1" t="s">
        <v>826</v>
      </c>
      <c r="E299" s="1" t="s">
        <v>827</v>
      </c>
      <c r="F299" s="1" t="s">
        <v>866</v>
      </c>
      <c r="G299" s="1" t="s">
        <v>111</v>
      </c>
      <c r="H299" s="1" t="str">
        <f t="shared" si="4"/>
        <v>MARIA RODRIGUES OLIVEIRA</v>
      </c>
      <c r="I299" s="8" t="s">
        <v>867</v>
      </c>
      <c r="J299" s="7" t="s">
        <v>832</v>
      </c>
    </row>
    <row r="300" spans="1:10" x14ac:dyDescent="0.25">
      <c r="A300" s="1">
        <v>204970</v>
      </c>
      <c r="B300" s="1" t="s">
        <v>308</v>
      </c>
      <c r="C300" s="1" t="s">
        <v>825</v>
      </c>
      <c r="D300" s="1" t="s">
        <v>826</v>
      </c>
      <c r="E300" s="1" t="s">
        <v>827</v>
      </c>
      <c r="F300" s="1" t="s">
        <v>868</v>
      </c>
      <c r="G300" s="1" t="s">
        <v>242</v>
      </c>
      <c r="H300" s="1" t="str">
        <f t="shared" si="4"/>
        <v>RITA GOMES SANTOS</v>
      </c>
      <c r="I300" s="8" t="s">
        <v>341</v>
      </c>
      <c r="J300" s="5"/>
    </row>
    <row r="301" spans="1:10" x14ac:dyDescent="0.25">
      <c r="A301" s="1">
        <v>204952</v>
      </c>
      <c r="B301" s="1" t="s">
        <v>308</v>
      </c>
      <c r="C301" s="1" t="s">
        <v>825</v>
      </c>
      <c r="D301" s="1" t="s">
        <v>826</v>
      </c>
      <c r="E301" s="1" t="s">
        <v>827</v>
      </c>
      <c r="F301" s="1" t="s">
        <v>869</v>
      </c>
      <c r="G301" s="1" t="s">
        <v>191</v>
      </c>
      <c r="H301" s="1" t="str">
        <f t="shared" si="4"/>
        <v>BEATRIZ GONCALVES PORTUGAL</v>
      </c>
      <c r="I301" s="8" t="s">
        <v>870</v>
      </c>
      <c r="J301" s="5"/>
    </row>
    <row r="302" spans="1:10" x14ac:dyDescent="0.25">
      <c r="A302" s="1">
        <v>204965</v>
      </c>
      <c r="B302" s="1" t="s">
        <v>308</v>
      </c>
      <c r="C302" s="1" t="s">
        <v>825</v>
      </c>
      <c r="D302" s="1" t="s">
        <v>826</v>
      </c>
      <c r="E302" s="1" t="s">
        <v>827</v>
      </c>
      <c r="F302" s="1" t="s">
        <v>871</v>
      </c>
      <c r="G302" s="1" t="s">
        <v>236</v>
      </c>
      <c r="H302" s="1" t="str">
        <f t="shared" si="4"/>
        <v>INES CASTRO FERNANDES</v>
      </c>
      <c r="I302" s="8" t="s">
        <v>872</v>
      </c>
      <c r="J302" s="5"/>
    </row>
    <row r="303" spans="1:10" x14ac:dyDescent="0.25">
      <c r="A303" s="1">
        <v>204974</v>
      </c>
      <c r="B303" s="1" t="s">
        <v>308</v>
      </c>
      <c r="C303" s="1" t="s">
        <v>825</v>
      </c>
      <c r="D303" s="1" t="s">
        <v>826</v>
      </c>
      <c r="E303" s="1" t="s">
        <v>827</v>
      </c>
      <c r="F303" s="1" t="s">
        <v>873</v>
      </c>
      <c r="G303" s="1" t="s">
        <v>874</v>
      </c>
      <c r="H303" s="1" t="str">
        <f t="shared" si="4"/>
        <v>BRYANNA ALELI SANCHEZ DE ABREU</v>
      </c>
      <c r="I303" s="8" t="s">
        <v>875</v>
      </c>
      <c r="J303" s="5"/>
    </row>
    <row r="304" spans="1:10" x14ac:dyDescent="0.25">
      <c r="A304" s="1">
        <v>200862</v>
      </c>
      <c r="B304" s="1" t="s">
        <v>308</v>
      </c>
      <c r="C304" s="1" t="s">
        <v>825</v>
      </c>
      <c r="D304" s="1" t="s">
        <v>826</v>
      </c>
      <c r="E304" s="1" t="s">
        <v>827</v>
      </c>
      <c r="F304" s="1" t="s">
        <v>876</v>
      </c>
      <c r="G304" s="1" t="s">
        <v>322</v>
      </c>
      <c r="H304" s="1" t="str">
        <f t="shared" si="4"/>
        <v>MARGARIDA PAIS CRUZ</v>
      </c>
      <c r="I304" s="8" t="s">
        <v>877</v>
      </c>
      <c r="J304" s="5"/>
    </row>
    <row r="305" spans="1:10" x14ac:dyDescent="0.25">
      <c r="A305" s="1">
        <v>204966</v>
      </c>
      <c r="B305" s="1" t="s">
        <v>308</v>
      </c>
      <c r="C305" s="1" t="s">
        <v>825</v>
      </c>
      <c r="D305" s="1" t="s">
        <v>826</v>
      </c>
      <c r="E305" s="1" t="s">
        <v>827</v>
      </c>
      <c r="F305" s="1" t="s">
        <v>878</v>
      </c>
      <c r="G305" s="1" t="s">
        <v>236</v>
      </c>
      <c r="H305" s="1" t="str">
        <f t="shared" si="4"/>
        <v>INES BERLINCHAS OLIVEIRA</v>
      </c>
      <c r="I305" s="8" t="s">
        <v>683</v>
      </c>
      <c r="J305" s="7" t="s">
        <v>832</v>
      </c>
    </row>
    <row r="306" spans="1:10" x14ac:dyDescent="0.25">
      <c r="A306" s="1">
        <v>205293</v>
      </c>
      <c r="B306" s="1" t="s">
        <v>308</v>
      </c>
      <c r="C306" s="1" t="s">
        <v>825</v>
      </c>
      <c r="D306" s="1" t="s">
        <v>826</v>
      </c>
      <c r="E306" s="1" t="s">
        <v>827</v>
      </c>
      <c r="F306" s="1" t="s">
        <v>879</v>
      </c>
      <c r="G306" s="1" t="s">
        <v>481</v>
      </c>
      <c r="H306" s="1" t="str">
        <f t="shared" si="4"/>
        <v>MAFALDA HENRIQUE DE PAULA</v>
      </c>
      <c r="I306" s="8" t="s">
        <v>880</v>
      </c>
      <c r="J306" s="7" t="s">
        <v>832</v>
      </c>
    </row>
    <row r="307" spans="1:10" x14ac:dyDescent="0.25">
      <c r="A307" s="1">
        <v>206014</v>
      </c>
      <c r="B307" s="1" t="s">
        <v>308</v>
      </c>
      <c r="C307" s="1" t="s">
        <v>825</v>
      </c>
      <c r="D307" s="1" t="s">
        <v>826</v>
      </c>
      <c r="E307" s="1" t="s">
        <v>827</v>
      </c>
      <c r="F307" s="1" t="s">
        <v>881</v>
      </c>
      <c r="G307" s="1" t="s">
        <v>473</v>
      </c>
      <c r="H307" s="1" t="str">
        <f t="shared" si="4"/>
        <v>LARA SANTOS ROMAO</v>
      </c>
      <c r="I307" s="8" t="s">
        <v>882</v>
      </c>
      <c r="J307" s="7" t="s">
        <v>832</v>
      </c>
    </row>
    <row r="308" spans="1:10" x14ac:dyDescent="0.25">
      <c r="A308" s="9">
        <v>133421</v>
      </c>
      <c r="B308" s="9" t="s">
        <v>308</v>
      </c>
      <c r="C308" s="1" t="s">
        <v>825</v>
      </c>
      <c r="D308" s="9" t="s">
        <v>826</v>
      </c>
      <c r="E308" s="9" t="s">
        <v>827</v>
      </c>
      <c r="F308" s="9" t="s">
        <v>883</v>
      </c>
      <c r="G308" s="9" t="s">
        <v>884</v>
      </c>
      <c r="H308" s="1" t="str">
        <f t="shared" si="4"/>
        <v>ISIS VEIROS ANDRADE</v>
      </c>
      <c r="I308" s="8" t="s">
        <v>885</v>
      </c>
      <c r="J308" s="5"/>
    </row>
    <row r="309" spans="1:10" x14ac:dyDescent="0.25">
      <c r="A309" s="1">
        <v>133047</v>
      </c>
      <c r="B309" s="9" t="s">
        <v>308</v>
      </c>
      <c r="C309" s="1" t="s">
        <v>825</v>
      </c>
      <c r="D309" s="9" t="s">
        <v>826</v>
      </c>
      <c r="E309" s="9" t="s">
        <v>827</v>
      </c>
      <c r="F309" s="1" t="s">
        <v>886</v>
      </c>
      <c r="G309" s="1" t="s">
        <v>375</v>
      </c>
      <c r="H309" s="1" t="str">
        <f t="shared" si="4"/>
        <v>ALEXANDRA REIS SILVA</v>
      </c>
      <c r="I309" s="8" t="s">
        <v>887</v>
      </c>
      <c r="J309" s="5"/>
    </row>
    <row r="310" spans="1:10" x14ac:dyDescent="0.25">
      <c r="A310" s="13">
        <v>206008</v>
      </c>
      <c r="B310" s="1" t="s">
        <v>308</v>
      </c>
      <c r="C310" s="1" t="s">
        <v>825</v>
      </c>
      <c r="D310" s="1" t="s">
        <v>826</v>
      </c>
      <c r="E310" s="1" t="s">
        <v>827</v>
      </c>
      <c r="F310" s="1" t="s">
        <v>888</v>
      </c>
      <c r="G310" s="1" t="s">
        <v>329</v>
      </c>
      <c r="H310" s="1" t="str">
        <f t="shared" si="4"/>
        <v>INÊS MARGARIDA LEITE</v>
      </c>
      <c r="I310" s="4" t="s">
        <v>889</v>
      </c>
      <c r="J310" s="5"/>
    </row>
    <row r="311" spans="1:10" x14ac:dyDescent="0.25">
      <c r="A311" s="13">
        <v>200860</v>
      </c>
      <c r="B311" s="1" t="s">
        <v>308</v>
      </c>
      <c r="C311" s="1" t="s">
        <v>825</v>
      </c>
      <c r="D311" s="1" t="s">
        <v>826</v>
      </c>
      <c r="E311" s="1" t="s">
        <v>827</v>
      </c>
      <c r="F311" s="1" t="s">
        <v>890</v>
      </c>
      <c r="G311" s="1" t="s">
        <v>329</v>
      </c>
      <c r="H311" s="1" t="str">
        <f t="shared" si="4"/>
        <v>INÊS FILIPA COSTA</v>
      </c>
      <c r="I311" s="4" t="s">
        <v>891</v>
      </c>
      <c r="J311" s="5"/>
    </row>
    <row r="312" spans="1:10" x14ac:dyDescent="0.25">
      <c r="A312" s="13">
        <v>204973</v>
      </c>
      <c r="B312" s="1" t="s">
        <v>308</v>
      </c>
      <c r="C312" s="1" t="s">
        <v>825</v>
      </c>
      <c r="D312" s="1" t="s">
        <v>826</v>
      </c>
      <c r="E312" s="1" t="s">
        <v>827</v>
      </c>
      <c r="F312" s="1" t="s">
        <v>892</v>
      </c>
      <c r="G312" s="1" t="s">
        <v>893</v>
      </c>
      <c r="H312" s="1" t="str">
        <f t="shared" si="4"/>
        <v>ÉRICA JOAO FERREIRA</v>
      </c>
      <c r="I312" s="4" t="s">
        <v>894</v>
      </c>
      <c r="J312" s="5"/>
    </row>
    <row r="313" spans="1:10" x14ac:dyDescent="0.25">
      <c r="A313" s="13">
        <v>203255</v>
      </c>
      <c r="B313" s="1" t="s">
        <v>308</v>
      </c>
      <c r="C313" s="1" t="s">
        <v>825</v>
      </c>
      <c r="D313" s="1" t="s">
        <v>826</v>
      </c>
      <c r="E313" s="1" t="s">
        <v>827</v>
      </c>
      <c r="F313" s="1" t="s">
        <v>895</v>
      </c>
      <c r="G313" s="1" t="s">
        <v>896</v>
      </c>
      <c r="H313" s="1" t="str">
        <f t="shared" si="4"/>
        <v>NICOLE GOMES PEREIRA</v>
      </c>
      <c r="I313" s="4" t="s">
        <v>897</v>
      </c>
      <c r="J313" s="5"/>
    </row>
    <row r="314" spans="1:10" x14ac:dyDescent="0.25">
      <c r="A314" s="13">
        <v>127697</v>
      </c>
      <c r="B314" s="1" t="s">
        <v>308</v>
      </c>
      <c r="C314" s="1" t="s">
        <v>825</v>
      </c>
      <c r="D314" s="1" t="s">
        <v>826</v>
      </c>
      <c r="E314" s="1" t="s">
        <v>827</v>
      </c>
      <c r="F314" s="1" t="s">
        <v>898</v>
      </c>
      <c r="G314" s="1" t="s">
        <v>164</v>
      </c>
      <c r="H314" s="1" t="str">
        <f t="shared" si="4"/>
        <v>ANA RITA MAGALHÃES</v>
      </c>
      <c r="I314" s="4" t="s">
        <v>899</v>
      </c>
      <c r="J314" s="5"/>
    </row>
    <row r="315" spans="1:10" x14ac:dyDescent="0.25">
      <c r="A315" s="13">
        <v>204964</v>
      </c>
      <c r="B315" s="1" t="s">
        <v>308</v>
      </c>
      <c r="C315" s="1" t="s">
        <v>825</v>
      </c>
      <c r="D315" s="1" t="s">
        <v>826</v>
      </c>
      <c r="E315" s="1" t="s">
        <v>827</v>
      </c>
      <c r="F315" s="1" t="s">
        <v>900</v>
      </c>
      <c r="G315" s="1" t="s">
        <v>901</v>
      </c>
      <c r="H315" s="1" t="str">
        <f t="shared" si="4"/>
        <v>VALENTINA REBELO PINHEIRO</v>
      </c>
      <c r="I315" s="4" t="s">
        <v>902</v>
      </c>
      <c r="J315" s="5"/>
    </row>
    <row r="316" spans="1:10" x14ac:dyDescent="0.25">
      <c r="A316" s="13">
        <v>204961</v>
      </c>
      <c r="B316" s="1" t="s">
        <v>308</v>
      </c>
      <c r="C316" s="1" t="s">
        <v>825</v>
      </c>
      <c r="D316" s="1" t="s">
        <v>826</v>
      </c>
      <c r="E316" s="1" t="s">
        <v>827</v>
      </c>
      <c r="F316" s="1" t="s">
        <v>903</v>
      </c>
      <c r="G316" s="1" t="s">
        <v>183</v>
      </c>
      <c r="H316" s="1" t="str">
        <f t="shared" si="4"/>
        <v>JOANA GASPAR REIS</v>
      </c>
      <c r="I316" s="4" t="s">
        <v>904</v>
      </c>
      <c r="J316" s="5"/>
    </row>
    <row r="317" spans="1:10" x14ac:dyDescent="0.25">
      <c r="A317" s="13">
        <v>204958</v>
      </c>
      <c r="B317" s="1" t="s">
        <v>308</v>
      </c>
      <c r="C317" s="1" t="s">
        <v>825</v>
      </c>
      <c r="D317" s="1" t="s">
        <v>826</v>
      </c>
      <c r="E317" s="1" t="s">
        <v>827</v>
      </c>
      <c r="F317" s="1" t="s">
        <v>905</v>
      </c>
      <c r="G317" s="1" t="s">
        <v>386</v>
      </c>
      <c r="H317" s="1" t="str">
        <f t="shared" si="4"/>
        <v>ARIANA PINTO PEREIRA</v>
      </c>
      <c r="I317" s="4" t="s">
        <v>906</v>
      </c>
      <c r="J317" s="5"/>
    </row>
    <row r="318" spans="1:10" x14ac:dyDescent="0.25">
      <c r="A318" s="9">
        <v>209091</v>
      </c>
      <c r="B318" s="1" t="s">
        <v>308</v>
      </c>
      <c r="C318" s="1" t="s">
        <v>825</v>
      </c>
      <c r="D318" s="1" t="s">
        <v>826</v>
      </c>
      <c r="E318" s="1" t="s">
        <v>827</v>
      </c>
      <c r="F318" s="1" t="s">
        <v>907</v>
      </c>
      <c r="G318" s="1" t="s">
        <v>908</v>
      </c>
      <c r="H318" s="1" t="str">
        <f t="shared" si="4"/>
        <v>OLENA MOTSAR</v>
      </c>
      <c r="I318" s="4" t="s">
        <v>909</v>
      </c>
      <c r="J318" s="5"/>
    </row>
    <row r="319" spans="1:10" x14ac:dyDescent="0.25">
      <c r="A319" s="12">
        <v>204956</v>
      </c>
      <c r="B319" s="1" t="s">
        <v>308</v>
      </c>
      <c r="C319" s="1" t="s">
        <v>825</v>
      </c>
      <c r="D319" s="1" t="s">
        <v>826</v>
      </c>
      <c r="E319" s="1" t="s">
        <v>827</v>
      </c>
      <c r="F319" s="12" t="s">
        <v>839</v>
      </c>
      <c r="G319" s="12" t="s">
        <v>133</v>
      </c>
      <c r="H319" s="1" t="str">
        <f t="shared" si="4"/>
        <v>SOFIA CORREIA FIGUEIREDO</v>
      </c>
      <c r="I319" s="4" t="s">
        <v>910</v>
      </c>
      <c r="J319" s="7" t="s">
        <v>911</v>
      </c>
    </row>
    <row r="320" spans="1:10" x14ac:dyDescent="0.25">
      <c r="A320" s="30">
        <v>211480</v>
      </c>
      <c r="B320" s="1" t="s">
        <v>308</v>
      </c>
      <c r="C320" s="1" t="s">
        <v>825</v>
      </c>
      <c r="D320" s="1" t="s">
        <v>826</v>
      </c>
      <c r="E320" s="1" t="s">
        <v>827</v>
      </c>
      <c r="F320" s="12" t="s">
        <v>912</v>
      </c>
      <c r="G320" s="12" t="s">
        <v>150</v>
      </c>
      <c r="H320" s="1" t="str">
        <f t="shared" si="4"/>
        <v>LEONOR RODRIGUES ALMEIDA</v>
      </c>
      <c r="I320" s="4" t="s">
        <v>185</v>
      </c>
      <c r="J320" s="5"/>
    </row>
    <row r="321" spans="1:10" x14ac:dyDescent="0.25">
      <c r="A321" s="30">
        <v>211481</v>
      </c>
      <c r="B321" s="1" t="s">
        <v>308</v>
      </c>
      <c r="C321" s="1" t="s">
        <v>825</v>
      </c>
      <c r="D321" s="1" t="s">
        <v>826</v>
      </c>
      <c r="E321" s="1" t="s">
        <v>827</v>
      </c>
      <c r="F321" s="12" t="s">
        <v>913</v>
      </c>
      <c r="G321" s="12" t="s">
        <v>914</v>
      </c>
      <c r="H321" s="1" t="str">
        <f t="shared" si="4"/>
        <v>SAMANTHA CAETANO PEREIRA</v>
      </c>
      <c r="I321" s="4" t="s">
        <v>915</v>
      </c>
      <c r="J321" s="5"/>
    </row>
    <row r="322" spans="1:10" x14ac:dyDescent="0.25">
      <c r="A322" s="1">
        <v>212434</v>
      </c>
      <c r="B322" s="1" t="s">
        <v>308</v>
      </c>
      <c r="C322" s="1" t="s">
        <v>825</v>
      </c>
      <c r="D322" s="1" t="s">
        <v>826</v>
      </c>
      <c r="E322" s="1" t="s">
        <v>827</v>
      </c>
      <c r="F322" s="1" t="s">
        <v>366</v>
      </c>
      <c r="G322" s="1" t="s">
        <v>191</v>
      </c>
      <c r="H322" s="1" t="str">
        <f t="shared" si="4"/>
        <v>BEATRIZ PINTO SOUSA</v>
      </c>
      <c r="I322" s="31" t="s">
        <v>916</v>
      </c>
      <c r="J322" s="7" t="s">
        <v>832</v>
      </c>
    </row>
    <row r="323" spans="1:10" x14ac:dyDescent="0.25">
      <c r="A323" s="1">
        <v>212440</v>
      </c>
      <c r="B323" s="1" t="s">
        <v>308</v>
      </c>
      <c r="C323" s="1" t="s">
        <v>825</v>
      </c>
      <c r="D323" s="1" t="s">
        <v>826</v>
      </c>
      <c r="E323" s="1" t="s">
        <v>827</v>
      </c>
      <c r="F323" s="1" t="s">
        <v>917</v>
      </c>
      <c r="G323" s="1" t="s">
        <v>650</v>
      </c>
      <c r="H323" s="1" t="str">
        <f t="shared" ref="H323:H386" si="5">G323&amp;" "&amp;F323</f>
        <v>IRINA NUNES CONDE</v>
      </c>
      <c r="I323" s="31" t="s">
        <v>918</v>
      </c>
      <c r="J323" s="7" t="s">
        <v>832</v>
      </c>
    </row>
    <row r="324" spans="1:10" x14ac:dyDescent="0.25">
      <c r="A324" s="1">
        <v>214046</v>
      </c>
      <c r="B324" s="1" t="s">
        <v>308</v>
      </c>
      <c r="C324" s="1" t="s">
        <v>825</v>
      </c>
      <c r="D324" s="1" t="s">
        <v>826</v>
      </c>
      <c r="E324" s="1" t="s">
        <v>827</v>
      </c>
      <c r="F324" s="1" t="s">
        <v>919</v>
      </c>
      <c r="G324" s="1" t="s">
        <v>138</v>
      </c>
      <c r="H324" s="1" t="str">
        <f t="shared" si="5"/>
        <v>MADALENA NADAIS PINHO</v>
      </c>
      <c r="I324" s="31" t="s">
        <v>809</v>
      </c>
      <c r="J324" s="7" t="s">
        <v>832</v>
      </c>
    </row>
    <row r="325" spans="1:10" x14ac:dyDescent="0.25">
      <c r="A325" s="1">
        <v>205977</v>
      </c>
      <c r="B325" s="1" t="s">
        <v>920</v>
      </c>
      <c r="C325" s="1" t="s">
        <v>921</v>
      </c>
      <c r="D325" s="1" t="s">
        <v>922</v>
      </c>
      <c r="E325" s="1" t="s">
        <v>923</v>
      </c>
      <c r="F325" s="1" t="s">
        <v>924</v>
      </c>
      <c r="G325" s="1" t="s">
        <v>138</v>
      </c>
      <c r="H325" s="1" t="str">
        <f t="shared" si="5"/>
        <v>MADALENA COJOCARU</v>
      </c>
      <c r="I325" s="8" t="s">
        <v>925</v>
      </c>
      <c r="J325" s="7" t="s">
        <v>421</v>
      </c>
    </row>
    <row r="326" spans="1:10" x14ac:dyDescent="0.25">
      <c r="A326" s="1">
        <v>203247</v>
      </c>
      <c r="B326" s="1" t="s">
        <v>920</v>
      </c>
      <c r="C326" s="1" t="s">
        <v>921</v>
      </c>
      <c r="D326" s="1" t="s">
        <v>922</v>
      </c>
      <c r="E326" s="1" t="s">
        <v>923</v>
      </c>
      <c r="F326" s="1" t="s">
        <v>926</v>
      </c>
      <c r="G326" s="1" t="s">
        <v>927</v>
      </c>
      <c r="H326" s="1" t="str">
        <f t="shared" si="5"/>
        <v>MARIA MADALENA LOPES</v>
      </c>
      <c r="I326" s="8" t="s">
        <v>928</v>
      </c>
      <c r="J326" s="7" t="s">
        <v>143</v>
      </c>
    </row>
    <row r="327" spans="1:10" x14ac:dyDescent="0.25">
      <c r="A327" s="1">
        <v>147069</v>
      </c>
      <c r="B327" s="1" t="s">
        <v>301</v>
      </c>
      <c r="C327" s="1" t="s">
        <v>621</v>
      </c>
      <c r="D327" s="1" t="s">
        <v>622</v>
      </c>
      <c r="E327" s="1" t="s">
        <v>623</v>
      </c>
      <c r="F327" s="1" t="s">
        <v>929</v>
      </c>
      <c r="G327" s="1" t="s">
        <v>930</v>
      </c>
      <c r="H327" s="1" t="str">
        <f t="shared" si="5"/>
        <v xml:space="preserve">FRANCISCA ALMEIDA ROSA </v>
      </c>
      <c r="I327" s="8" t="s">
        <v>931</v>
      </c>
      <c r="J327" s="7" t="s">
        <v>405</v>
      </c>
    </row>
    <row r="328" spans="1:10" x14ac:dyDescent="0.25">
      <c r="A328" s="1">
        <v>128383</v>
      </c>
      <c r="B328" s="1" t="s">
        <v>920</v>
      </c>
      <c r="C328" s="1" t="s">
        <v>921</v>
      </c>
      <c r="D328" s="1" t="s">
        <v>922</v>
      </c>
      <c r="E328" s="1" t="s">
        <v>923</v>
      </c>
      <c r="F328" s="1" t="s">
        <v>932</v>
      </c>
      <c r="G328" s="1" t="s">
        <v>933</v>
      </c>
      <c r="H328" s="1" t="str">
        <f t="shared" si="5"/>
        <v xml:space="preserve">LEONOR REIS BALTAZAR </v>
      </c>
      <c r="I328" s="8" t="s">
        <v>934</v>
      </c>
      <c r="J328" s="5"/>
    </row>
    <row r="329" spans="1:10" x14ac:dyDescent="0.25">
      <c r="A329" s="1">
        <v>206138</v>
      </c>
      <c r="B329" s="1" t="s">
        <v>920</v>
      </c>
      <c r="C329" s="1" t="s">
        <v>921</v>
      </c>
      <c r="D329" s="1" t="s">
        <v>922</v>
      </c>
      <c r="E329" s="1" t="s">
        <v>923</v>
      </c>
      <c r="F329" s="1" t="s">
        <v>935</v>
      </c>
      <c r="G329" s="1" t="s">
        <v>936</v>
      </c>
      <c r="H329" s="1" t="str">
        <f t="shared" si="5"/>
        <v>EMA SOFIA GHERMAN</v>
      </c>
      <c r="I329" s="8" t="s">
        <v>937</v>
      </c>
      <c r="J329" s="5"/>
    </row>
    <row r="330" spans="1:10" x14ac:dyDescent="0.25">
      <c r="A330" s="1">
        <v>206141</v>
      </c>
      <c r="B330" s="1" t="s">
        <v>920</v>
      </c>
      <c r="C330" s="1" t="s">
        <v>921</v>
      </c>
      <c r="D330" s="1" t="s">
        <v>922</v>
      </c>
      <c r="E330" s="1" t="s">
        <v>923</v>
      </c>
      <c r="F330" s="1" t="s">
        <v>938</v>
      </c>
      <c r="G330" s="1" t="s">
        <v>939</v>
      </c>
      <c r="H330" s="1" t="str">
        <f t="shared" si="5"/>
        <v>ERICA VLADLENA KONDRATENKO</v>
      </c>
      <c r="I330" s="8" t="s">
        <v>940</v>
      </c>
      <c r="J330" s="7" t="s">
        <v>455</v>
      </c>
    </row>
    <row r="331" spans="1:10" x14ac:dyDescent="0.25">
      <c r="A331" s="1">
        <v>206139</v>
      </c>
      <c r="B331" s="1" t="s">
        <v>920</v>
      </c>
      <c r="C331" s="1" t="s">
        <v>921</v>
      </c>
      <c r="D331" s="1" t="s">
        <v>922</v>
      </c>
      <c r="E331" s="1" t="s">
        <v>923</v>
      </c>
      <c r="F331" s="1" t="s">
        <v>941</v>
      </c>
      <c r="G331" s="1" t="s">
        <v>942</v>
      </c>
      <c r="H331" s="1" t="str">
        <f t="shared" si="5"/>
        <v xml:space="preserve">NAIR SILVA NORONHA </v>
      </c>
      <c r="I331" s="8" t="s">
        <v>943</v>
      </c>
      <c r="J331" s="5"/>
    </row>
    <row r="332" spans="1:10" x14ac:dyDescent="0.25">
      <c r="A332" s="1">
        <v>206142</v>
      </c>
      <c r="B332" s="1" t="s">
        <v>920</v>
      </c>
      <c r="C332" s="1" t="s">
        <v>921</v>
      </c>
      <c r="D332" s="1" t="s">
        <v>922</v>
      </c>
      <c r="E332" s="1" t="s">
        <v>923</v>
      </c>
      <c r="F332" s="1" t="s">
        <v>929</v>
      </c>
      <c r="G332" s="1" t="s">
        <v>944</v>
      </c>
      <c r="H332" s="1" t="str">
        <f t="shared" si="5"/>
        <v xml:space="preserve">JOANA ALMEIDA ROSA </v>
      </c>
      <c r="I332" s="8" t="s">
        <v>945</v>
      </c>
      <c r="J332" s="7" t="s">
        <v>946</v>
      </c>
    </row>
    <row r="333" spans="1:10" x14ac:dyDescent="0.25">
      <c r="A333" s="1">
        <v>202285</v>
      </c>
      <c r="B333" s="1" t="s">
        <v>920</v>
      </c>
      <c r="C333" s="1" t="s">
        <v>921</v>
      </c>
      <c r="D333" s="1" t="s">
        <v>922</v>
      </c>
      <c r="E333" s="1" t="s">
        <v>923</v>
      </c>
      <c r="F333" s="1" t="s">
        <v>947</v>
      </c>
      <c r="G333" s="1" t="s">
        <v>726</v>
      </c>
      <c r="H333" s="1" t="str">
        <f t="shared" si="5"/>
        <v xml:space="preserve">ANA RITA OLIVEIRA </v>
      </c>
      <c r="I333" s="8" t="s">
        <v>948</v>
      </c>
      <c r="J333" s="7" t="s">
        <v>949</v>
      </c>
    </row>
    <row r="334" spans="1:10" x14ac:dyDescent="0.25">
      <c r="A334" s="1">
        <v>205221</v>
      </c>
      <c r="B334" s="1" t="s">
        <v>920</v>
      </c>
      <c r="C334" s="1" t="s">
        <v>921</v>
      </c>
      <c r="D334" s="1" t="s">
        <v>922</v>
      </c>
      <c r="E334" s="1" t="s">
        <v>923</v>
      </c>
      <c r="F334" s="1" t="s">
        <v>950</v>
      </c>
      <c r="G334" s="1" t="s">
        <v>813</v>
      </c>
      <c r="H334" s="1" t="str">
        <f t="shared" si="5"/>
        <v>TANIA SOFIA BASTOS</v>
      </c>
      <c r="I334" s="8" t="s">
        <v>325</v>
      </c>
      <c r="J334" s="5"/>
    </row>
    <row r="335" spans="1:10" x14ac:dyDescent="0.25">
      <c r="A335" s="1">
        <v>131025</v>
      </c>
      <c r="B335" s="1" t="s">
        <v>920</v>
      </c>
      <c r="C335" s="1" t="s">
        <v>921</v>
      </c>
      <c r="D335" s="1" t="s">
        <v>922</v>
      </c>
      <c r="E335" s="1" t="s">
        <v>923</v>
      </c>
      <c r="F335" s="1" t="s">
        <v>641</v>
      </c>
      <c r="G335" s="1" t="s">
        <v>951</v>
      </c>
      <c r="H335" s="1" t="str">
        <f t="shared" si="5"/>
        <v>JOANA COSTA FERNANDES</v>
      </c>
      <c r="I335" s="8" t="s">
        <v>952</v>
      </c>
      <c r="J335" s="5"/>
    </row>
    <row r="336" spans="1:10" x14ac:dyDescent="0.25">
      <c r="A336" s="1">
        <v>123625</v>
      </c>
      <c r="B336" s="1" t="s">
        <v>920</v>
      </c>
      <c r="C336" s="1" t="s">
        <v>921</v>
      </c>
      <c r="D336" s="1" t="s">
        <v>922</v>
      </c>
      <c r="E336" s="1" t="s">
        <v>923</v>
      </c>
      <c r="F336" s="1" t="s">
        <v>953</v>
      </c>
      <c r="G336" s="1" t="s">
        <v>954</v>
      </c>
      <c r="H336" s="1" t="str">
        <f t="shared" si="5"/>
        <v>INES GOMES DIAS</v>
      </c>
      <c r="I336" s="8" t="s">
        <v>955</v>
      </c>
      <c r="J336" s="5"/>
    </row>
    <row r="337" spans="1:10" x14ac:dyDescent="0.25">
      <c r="A337" s="13">
        <v>202284</v>
      </c>
      <c r="B337" s="9" t="s">
        <v>920</v>
      </c>
      <c r="C337" s="1" t="s">
        <v>921</v>
      </c>
      <c r="D337" s="13" t="s">
        <v>922</v>
      </c>
      <c r="E337" s="9" t="s">
        <v>923</v>
      </c>
      <c r="F337" s="15" t="s">
        <v>654</v>
      </c>
      <c r="G337" s="15" t="s">
        <v>956</v>
      </c>
      <c r="H337" s="1" t="str">
        <f t="shared" si="5"/>
        <v>EDNA MARGARIDA COSTA</v>
      </c>
      <c r="I337" s="8" t="s">
        <v>957</v>
      </c>
      <c r="J337" s="5"/>
    </row>
    <row r="338" spans="1:10" x14ac:dyDescent="0.25">
      <c r="A338" s="13">
        <v>131023</v>
      </c>
      <c r="B338" s="9" t="s">
        <v>920</v>
      </c>
      <c r="C338" s="1" t="s">
        <v>921</v>
      </c>
      <c r="D338" s="13" t="s">
        <v>922</v>
      </c>
      <c r="E338" s="9" t="s">
        <v>923</v>
      </c>
      <c r="F338" s="15" t="s">
        <v>958</v>
      </c>
      <c r="G338" s="15" t="s">
        <v>959</v>
      </c>
      <c r="H338" s="1" t="str">
        <f t="shared" si="5"/>
        <v>NICOLETA GOMOJA</v>
      </c>
      <c r="I338" s="8" t="s">
        <v>960</v>
      </c>
      <c r="J338" s="5"/>
    </row>
    <row r="339" spans="1:10" x14ac:dyDescent="0.25">
      <c r="A339" s="9">
        <v>123626</v>
      </c>
      <c r="B339" s="9" t="s">
        <v>920</v>
      </c>
      <c r="C339" s="1" t="s">
        <v>921</v>
      </c>
      <c r="D339" s="9" t="s">
        <v>922</v>
      </c>
      <c r="E339" s="9" t="s">
        <v>923</v>
      </c>
      <c r="F339" s="9" t="s">
        <v>961</v>
      </c>
      <c r="G339" s="9" t="s">
        <v>962</v>
      </c>
      <c r="H339" s="1" t="str">
        <f t="shared" si="5"/>
        <v>BEATRIZ REIS BALTAZAR</v>
      </c>
      <c r="I339" s="8" t="s">
        <v>963</v>
      </c>
      <c r="J339" s="5"/>
    </row>
    <row r="340" spans="1:10" x14ac:dyDescent="0.25">
      <c r="A340" s="9">
        <v>120357</v>
      </c>
      <c r="B340" s="9" t="s">
        <v>920</v>
      </c>
      <c r="C340" s="1" t="s">
        <v>921</v>
      </c>
      <c r="D340" s="9" t="s">
        <v>922</v>
      </c>
      <c r="E340" s="9" t="s">
        <v>923</v>
      </c>
      <c r="F340" s="9" t="s">
        <v>964</v>
      </c>
      <c r="G340" s="9" t="s">
        <v>965</v>
      </c>
      <c r="H340" s="1" t="str">
        <f t="shared" si="5"/>
        <v xml:space="preserve">BEATRIZ BATISTA RAIMUNDO </v>
      </c>
      <c r="I340" s="8" t="s">
        <v>966</v>
      </c>
      <c r="J340" s="5"/>
    </row>
    <row r="341" spans="1:10" x14ac:dyDescent="0.25">
      <c r="A341" s="9">
        <v>130455</v>
      </c>
      <c r="B341" s="9" t="s">
        <v>920</v>
      </c>
      <c r="C341" s="1" t="s">
        <v>921</v>
      </c>
      <c r="D341" s="9" t="s">
        <v>922</v>
      </c>
      <c r="E341" s="9" t="s">
        <v>923</v>
      </c>
      <c r="F341" s="9" t="s">
        <v>967</v>
      </c>
      <c r="G341" s="9" t="s">
        <v>968</v>
      </c>
      <c r="H341" s="1" t="str">
        <f t="shared" si="5"/>
        <v>INES GAGEIRO  LINO</v>
      </c>
      <c r="I341" s="8" t="s">
        <v>969</v>
      </c>
      <c r="J341" s="5"/>
    </row>
    <row r="342" spans="1:10" x14ac:dyDescent="0.25">
      <c r="A342" s="9">
        <v>153345</v>
      </c>
      <c r="B342" s="9" t="s">
        <v>920</v>
      </c>
      <c r="C342" s="1" t="s">
        <v>921</v>
      </c>
      <c r="D342" s="9" t="s">
        <v>922</v>
      </c>
      <c r="E342" s="9" t="s">
        <v>923</v>
      </c>
      <c r="F342" s="9" t="s">
        <v>961</v>
      </c>
      <c r="G342" s="9" t="s">
        <v>970</v>
      </c>
      <c r="H342" s="1" t="str">
        <f t="shared" si="5"/>
        <v>BRUNA JERONIMO BALTAZAR</v>
      </c>
      <c r="I342" s="8" t="s">
        <v>971</v>
      </c>
      <c r="J342" s="5"/>
    </row>
    <row r="343" spans="1:10" x14ac:dyDescent="0.25">
      <c r="A343" s="9">
        <v>131022</v>
      </c>
      <c r="B343" s="9" t="s">
        <v>920</v>
      </c>
      <c r="C343" s="1" t="s">
        <v>921</v>
      </c>
      <c r="D343" s="9" t="s">
        <v>922</v>
      </c>
      <c r="E343" s="9" t="s">
        <v>923</v>
      </c>
      <c r="F343" s="9" t="s">
        <v>972</v>
      </c>
      <c r="G343" s="9" t="s">
        <v>973</v>
      </c>
      <c r="H343" s="1" t="str">
        <f t="shared" si="5"/>
        <v>CATARINA SANTOS MARTINS</v>
      </c>
      <c r="I343" s="8" t="s">
        <v>974</v>
      </c>
      <c r="J343" s="5"/>
    </row>
    <row r="344" spans="1:10" x14ac:dyDescent="0.25">
      <c r="A344" s="1">
        <v>206274</v>
      </c>
      <c r="B344" s="9" t="s">
        <v>920</v>
      </c>
      <c r="C344" s="1" t="s">
        <v>921</v>
      </c>
      <c r="D344" s="9" t="s">
        <v>922</v>
      </c>
      <c r="E344" s="9" t="s">
        <v>923</v>
      </c>
      <c r="F344" s="1" t="s">
        <v>975</v>
      </c>
      <c r="G344" s="1" t="s">
        <v>158</v>
      </c>
      <c r="H344" s="1" t="str">
        <f t="shared" si="5"/>
        <v>DANIELA KOSYKHINA</v>
      </c>
      <c r="I344" s="4" t="s">
        <v>976</v>
      </c>
      <c r="J344" s="7" t="s">
        <v>977</v>
      </c>
    </row>
    <row r="345" spans="1:10" x14ac:dyDescent="0.25">
      <c r="A345" s="1">
        <v>13347</v>
      </c>
      <c r="B345" s="9" t="s">
        <v>920</v>
      </c>
      <c r="C345" s="1" t="s">
        <v>921</v>
      </c>
      <c r="D345" s="9" t="s">
        <v>922</v>
      </c>
      <c r="E345" s="9" t="s">
        <v>923</v>
      </c>
      <c r="F345" s="1" t="s">
        <v>978</v>
      </c>
      <c r="G345" s="1" t="s">
        <v>979</v>
      </c>
      <c r="H345" s="1" t="str">
        <f t="shared" si="5"/>
        <v>ADRIANA PEREIRA VALENTIM</v>
      </c>
      <c r="I345" s="4" t="s">
        <v>980</v>
      </c>
      <c r="J345" s="5"/>
    </row>
    <row r="346" spans="1:10" x14ac:dyDescent="0.25">
      <c r="A346" s="18">
        <v>211547</v>
      </c>
      <c r="B346" s="9" t="s">
        <v>920</v>
      </c>
      <c r="C346" s="1" t="s">
        <v>921</v>
      </c>
      <c r="D346" s="9" t="s">
        <v>922</v>
      </c>
      <c r="E346" s="9" t="s">
        <v>923</v>
      </c>
      <c r="F346" s="20" t="s">
        <v>981</v>
      </c>
      <c r="G346" s="20" t="s">
        <v>191</v>
      </c>
      <c r="H346" s="1" t="str">
        <f t="shared" si="5"/>
        <v>BEATRIZ CALIXTO MARREIROS</v>
      </c>
      <c r="I346" s="4" t="s">
        <v>982</v>
      </c>
      <c r="J346" s="7" t="s">
        <v>140</v>
      </c>
    </row>
    <row r="347" spans="1:10" x14ac:dyDescent="0.25">
      <c r="A347" s="18">
        <v>211545</v>
      </c>
      <c r="B347" s="9" t="s">
        <v>920</v>
      </c>
      <c r="C347" s="1" t="s">
        <v>921</v>
      </c>
      <c r="D347" s="9" t="s">
        <v>922</v>
      </c>
      <c r="E347" s="9" t="s">
        <v>923</v>
      </c>
      <c r="F347" s="20" t="s">
        <v>983</v>
      </c>
      <c r="G347" s="20" t="s">
        <v>984</v>
      </c>
      <c r="H347" s="1" t="str">
        <f t="shared" si="5"/>
        <v>VICTORIA TATUREVICI GAIBU</v>
      </c>
      <c r="I347" s="4" t="s">
        <v>985</v>
      </c>
      <c r="J347" s="7" t="s">
        <v>533</v>
      </c>
    </row>
    <row r="348" spans="1:10" x14ac:dyDescent="0.25">
      <c r="A348" s="18">
        <v>211546</v>
      </c>
      <c r="B348" s="9" t="s">
        <v>920</v>
      </c>
      <c r="C348" s="1" t="s">
        <v>921</v>
      </c>
      <c r="D348" s="9" t="s">
        <v>922</v>
      </c>
      <c r="E348" s="9" t="s">
        <v>923</v>
      </c>
      <c r="F348" s="20" t="s">
        <v>989</v>
      </c>
      <c r="G348" s="20" t="s">
        <v>204</v>
      </c>
      <c r="H348" s="1" t="str">
        <f t="shared" si="5"/>
        <v>TERESA ROSANDO SANTOS</v>
      </c>
      <c r="I348" s="4" t="s">
        <v>990</v>
      </c>
      <c r="J348" s="5"/>
    </row>
    <row r="349" spans="1:10" x14ac:dyDescent="0.25">
      <c r="A349" s="18">
        <v>210684</v>
      </c>
      <c r="B349" s="9" t="s">
        <v>920</v>
      </c>
      <c r="C349" s="1" t="s">
        <v>921</v>
      </c>
      <c r="D349" s="9" t="s">
        <v>922</v>
      </c>
      <c r="E349" s="9" t="s">
        <v>923</v>
      </c>
      <c r="F349" s="20" t="s">
        <v>725</v>
      </c>
      <c r="G349" s="20" t="s">
        <v>991</v>
      </c>
      <c r="H349" s="1" t="str">
        <f t="shared" si="5"/>
        <v>LAURA SOFIA SANTOS</v>
      </c>
      <c r="I349" s="4" t="s">
        <v>992</v>
      </c>
      <c r="J349" s="7" t="s">
        <v>993</v>
      </c>
    </row>
    <row r="350" spans="1:10" x14ac:dyDescent="0.25">
      <c r="A350" s="10">
        <v>215103</v>
      </c>
      <c r="B350" s="1" t="s">
        <v>920</v>
      </c>
      <c r="C350" s="1" t="s">
        <v>921</v>
      </c>
      <c r="D350" s="1" t="s">
        <v>922</v>
      </c>
      <c r="E350" s="1" t="s">
        <v>923</v>
      </c>
      <c r="F350" s="1" t="s">
        <v>994</v>
      </c>
      <c r="G350" s="1" t="s">
        <v>111</v>
      </c>
      <c r="H350" s="1" t="str">
        <f t="shared" si="5"/>
        <v>MARIA FRANCISCA SILVESTRE</v>
      </c>
      <c r="I350" s="11" t="s">
        <v>995</v>
      </c>
      <c r="J350" s="7" t="s">
        <v>533</v>
      </c>
    </row>
    <row r="351" spans="1:10" x14ac:dyDescent="0.25">
      <c r="A351" s="10">
        <v>213523</v>
      </c>
      <c r="B351" s="1" t="s">
        <v>920</v>
      </c>
      <c r="C351" s="1" t="s">
        <v>921</v>
      </c>
      <c r="D351" s="1" t="s">
        <v>922</v>
      </c>
      <c r="E351" s="1" t="s">
        <v>923</v>
      </c>
      <c r="F351" s="1" t="s">
        <v>996</v>
      </c>
      <c r="G351" s="1" t="s">
        <v>997</v>
      </c>
      <c r="H351" s="1" t="str">
        <f t="shared" si="5"/>
        <v>LETICIA NEACSU</v>
      </c>
      <c r="I351" s="11" t="s">
        <v>998</v>
      </c>
      <c r="J351" s="7" t="s">
        <v>999</v>
      </c>
    </row>
    <row r="352" spans="1:10" x14ac:dyDescent="0.25">
      <c r="A352" s="10">
        <v>213524</v>
      </c>
      <c r="B352" s="1" t="s">
        <v>920</v>
      </c>
      <c r="C352" s="1" t="s">
        <v>921</v>
      </c>
      <c r="D352" s="1" t="s">
        <v>922</v>
      </c>
      <c r="E352" s="1" t="s">
        <v>923</v>
      </c>
      <c r="F352" s="1" t="s">
        <v>1000</v>
      </c>
      <c r="G352" s="1" t="s">
        <v>1001</v>
      </c>
      <c r="H352" s="1" t="str">
        <f t="shared" si="5"/>
        <v>FABIANA OLIVEIRA GUIMARAES</v>
      </c>
      <c r="I352" s="11" t="s">
        <v>1002</v>
      </c>
      <c r="J352" s="7" t="s">
        <v>421</v>
      </c>
    </row>
    <row r="353" spans="1:10" x14ac:dyDescent="0.25">
      <c r="A353" s="10">
        <v>211544</v>
      </c>
      <c r="B353" s="1" t="s">
        <v>920</v>
      </c>
      <c r="C353" s="1" t="s">
        <v>921</v>
      </c>
      <c r="D353" s="1" t="s">
        <v>922</v>
      </c>
      <c r="E353" s="1" t="s">
        <v>923</v>
      </c>
      <c r="F353" s="1" t="s">
        <v>986</v>
      </c>
      <c r="G353" s="1" t="s">
        <v>987</v>
      </c>
      <c r="H353" s="1" t="str">
        <f t="shared" si="5"/>
        <v>EVELINA SURGUCH</v>
      </c>
      <c r="I353" s="11" t="s">
        <v>988</v>
      </c>
      <c r="J353" s="7" t="s">
        <v>347</v>
      </c>
    </row>
    <row r="354" spans="1:10" x14ac:dyDescent="0.25">
      <c r="A354" s="1">
        <v>215114</v>
      </c>
      <c r="B354" s="1" t="s">
        <v>920</v>
      </c>
      <c r="C354" s="1" t="s">
        <v>921</v>
      </c>
      <c r="D354" s="1" t="s">
        <v>922</v>
      </c>
      <c r="E354" s="1" t="s">
        <v>923</v>
      </c>
      <c r="F354" s="1" t="s">
        <v>1003</v>
      </c>
      <c r="G354" s="1" t="s">
        <v>158</v>
      </c>
      <c r="H354" s="1" t="str">
        <f t="shared" si="5"/>
        <v>DANIELA BARCARU</v>
      </c>
      <c r="I354" s="11" t="s">
        <v>1004</v>
      </c>
      <c r="J354" s="7" t="s">
        <v>408</v>
      </c>
    </row>
    <row r="355" spans="1:10" x14ac:dyDescent="0.25">
      <c r="A355" s="1">
        <v>215116</v>
      </c>
      <c r="B355" s="1" t="s">
        <v>920</v>
      </c>
      <c r="C355" s="1" t="s">
        <v>921</v>
      </c>
      <c r="D355" s="1" t="s">
        <v>922</v>
      </c>
      <c r="E355" s="1" t="s">
        <v>923</v>
      </c>
      <c r="F355" s="1" t="s">
        <v>1005</v>
      </c>
      <c r="G355" s="1" t="s">
        <v>199</v>
      </c>
      <c r="H355" s="1" t="str">
        <f t="shared" si="5"/>
        <v>MATILDE FILIPA PINTO</v>
      </c>
      <c r="I355" s="11" t="s">
        <v>1006</v>
      </c>
      <c r="J355" s="7" t="s">
        <v>421</v>
      </c>
    </row>
    <row r="356" spans="1:10" x14ac:dyDescent="0.25">
      <c r="A356" s="1">
        <v>111962</v>
      </c>
      <c r="B356" s="1" t="s">
        <v>301</v>
      </c>
      <c r="C356" s="1" t="s">
        <v>1007</v>
      </c>
      <c r="D356" s="1" t="s">
        <v>1008</v>
      </c>
      <c r="E356" s="1" t="s">
        <v>1009</v>
      </c>
      <c r="F356" s="1" t="s">
        <v>1010</v>
      </c>
      <c r="G356" s="1" t="s">
        <v>130</v>
      </c>
      <c r="H356" s="1" t="str">
        <f t="shared" si="5"/>
        <v>MARIANA CASTRES PEREIRA</v>
      </c>
      <c r="I356" s="8" t="s">
        <v>1011</v>
      </c>
      <c r="J356" s="5"/>
    </row>
    <row r="357" spans="1:10" x14ac:dyDescent="0.25">
      <c r="A357" s="1">
        <v>109175</v>
      </c>
      <c r="B357" s="1" t="s">
        <v>301</v>
      </c>
      <c r="C357" s="1" t="s">
        <v>1007</v>
      </c>
      <c r="D357" s="1" t="s">
        <v>1008</v>
      </c>
      <c r="E357" s="1" t="s">
        <v>1009</v>
      </c>
      <c r="F357" s="1" t="s">
        <v>1012</v>
      </c>
      <c r="G357" s="1" t="s">
        <v>118</v>
      </c>
      <c r="H357" s="1" t="str">
        <f t="shared" si="5"/>
        <v>CAROLINA CORREIA MELO</v>
      </c>
      <c r="I357" s="4" t="s">
        <v>1013</v>
      </c>
      <c r="J357" s="5"/>
    </row>
    <row r="358" spans="1:10" x14ac:dyDescent="0.25">
      <c r="A358" s="12">
        <v>205567</v>
      </c>
      <c r="B358" s="1" t="s">
        <v>308</v>
      </c>
      <c r="C358" s="1" t="s">
        <v>1014</v>
      </c>
      <c r="D358" s="17" t="s">
        <v>1015</v>
      </c>
      <c r="E358" s="1" t="s">
        <v>1016</v>
      </c>
      <c r="F358" s="20" t="s">
        <v>1017</v>
      </c>
      <c r="G358" s="20" t="s">
        <v>118</v>
      </c>
      <c r="H358" s="1" t="str">
        <f t="shared" si="5"/>
        <v>CAROLINA MARINHO</v>
      </c>
      <c r="I358" s="4" t="s">
        <v>1018</v>
      </c>
      <c r="J358" s="7" t="s">
        <v>405</v>
      </c>
    </row>
    <row r="359" spans="1:10" x14ac:dyDescent="0.25">
      <c r="A359" s="12">
        <v>208053</v>
      </c>
      <c r="B359" s="1" t="s">
        <v>308</v>
      </c>
      <c r="C359" s="1" t="s">
        <v>1014</v>
      </c>
      <c r="D359" s="17" t="s">
        <v>1015</v>
      </c>
      <c r="E359" s="1" t="s">
        <v>1016</v>
      </c>
      <c r="F359" s="20" t="s">
        <v>886</v>
      </c>
      <c r="G359" s="20" t="s">
        <v>199</v>
      </c>
      <c r="H359" s="1" t="str">
        <f t="shared" si="5"/>
        <v>MATILDE REIS SILVA</v>
      </c>
      <c r="I359" s="4" t="s">
        <v>1019</v>
      </c>
      <c r="J359" s="5"/>
    </row>
    <row r="360" spans="1:10" x14ac:dyDescent="0.25">
      <c r="A360" s="12">
        <v>148535</v>
      </c>
      <c r="B360" s="1" t="s">
        <v>308</v>
      </c>
      <c r="C360" s="1" t="s">
        <v>1014</v>
      </c>
      <c r="D360" s="17" t="s">
        <v>1015</v>
      </c>
      <c r="E360" s="1" t="s">
        <v>1016</v>
      </c>
      <c r="F360" s="20" t="s">
        <v>641</v>
      </c>
      <c r="G360" s="20" t="s">
        <v>118</v>
      </c>
      <c r="H360" s="1" t="str">
        <f t="shared" si="5"/>
        <v>CAROLINA FERNANDES</v>
      </c>
      <c r="I360" s="4" t="s">
        <v>1020</v>
      </c>
      <c r="J360" s="7" t="s">
        <v>1021</v>
      </c>
    </row>
    <row r="361" spans="1:10" x14ac:dyDescent="0.25">
      <c r="A361" s="12">
        <v>133249</v>
      </c>
      <c r="B361" s="1" t="s">
        <v>308</v>
      </c>
      <c r="C361" s="1" t="s">
        <v>1014</v>
      </c>
      <c r="D361" s="17" t="s">
        <v>1015</v>
      </c>
      <c r="E361" s="1" t="s">
        <v>1016</v>
      </c>
      <c r="F361" s="20" t="s">
        <v>534</v>
      </c>
      <c r="G361" s="20" t="s">
        <v>118</v>
      </c>
      <c r="H361" s="1" t="str">
        <f t="shared" si="5"/>
        <v>CAROLINA CARDOSO</v>
      </c>
      <c r="I361" s="4" t="s">
        <v>1022</v>
      </c>
      <c r="J361" s="5"/>
    </row>
    <row r="362" spans="1:10" x14ac:dyDescent="0.25">
      <c r="A362" s="12">
        <v>200689</v>
      </c>
      <c r="B362" s="1" t="s">
        <v>308</v>
      </c>
      <c r="C362" s="1" t="s">
        <v>1014</v>
      </c>
      <c r="D362" s="17" t="s">
        <v>1015</v>
      </c>
      <c r="E362" s="1" t="s">
        <v>1016</v>
      </c>
      <c r="F362" s="20" t="s">
        <v>1023</v>
      </c>
      <c r="G362" s="20" t="s">
        <v>111</v>
      </c>
      <c r="H362" s="1" t="str">
        <f t="shared" si="5"/>
        <v>MARIA CASTRO</v>
      </c>
      <c r="I362" s="4" t="s">
        <v>1024</v>
      </c>
      <c r="J362" s="7" t="s">
        <v>557</v>
      </c>
    </row>
    <row r="363" spans="1:10" x14ac:dyDescent="0.25">
      <c r="A363" s="12">
        <v>125576</v>
      </c>
      <c r="B363" s="1" t="s">
        <v>308</v>
      </c>
      <c r="C363" s="1" t="s">
        <v>1014</v>
      </c>
      <c r="D363" s="17" t="s">
        <v>1015</v>
      </c>
      <c r="E363" s="1" t="s">
        <v>1016</v>
      </c>
      <c r="F363" s="20" t="s">
        <v>1025</v>
      </c>
      <c r="G363" s="20" t="s">
        <v>524</v>
      </c>
      <c r="H363" s="1" t="str">
        <f t="shared" si="5"/>
        <v>BARBARA MENDONCA</v>
      </c>
      <c r="I363" s="4" t="s">
        <v>1026</v>
      </c>
      <c r="J363" s="5"/>
    </row>
    <row r="364" spans="1:10" x14ac:dyDescent="0.25">
      <c r="A364" s="12">
        <v>132768</v>
      </c>
      <c r="B364" s="1" t="s">
        <v>308</v>
      </c>
      <c r="C364" s="1" t="s">
        <v>1014</v>
      </c>
      <c r="D364" s="17" t="s">
        <v>1015</v>
      </c>
      <c r="E364" s="1" t="s">
        <v>1016</v>
      </c>
      <c r="F364" s="20" t="s">
        <v>1027</v>
      </c>
      <c r="G364" s="20" t="s">
        <v>236</v>
      </c>
      <c r="H364" s="1" t="str">
        <f t="shared" si="5"/>
        <v>INES MEIRELES</v>
      </c>
      <c r="I364" s="4" t="s">
        <v>1028</v>
      </c>
      <c r="J364" s="5"/>
    </row>
    <row r="365" spans="1:10" x14ac:dyDescent="0.25">
      <c r="A365" s="12">
        <v>130761</v>
      </c>
      <c r="B365" s="1" t="s">
        <v>308</v>
      </c>
      <c r="C365" s="1" t="s">
        <v>1014</v>
      </c>
      <c r="D365" s="17" t="s">
        <v>1015</v>
      </c>
      <c r="E365" s="1" t="s">
        <v>1016</v>
      </c>
      <c r="F365" s="20" t="s">
        <v>1029</v>
      </c>
      <c r="G365" s="20" t="s">
        <v>111</v>
      </c>
      <c r="H365" s="1" t="str">
        <f t="shared" si="5"/>
        <v>MARIA FERRO</v>
      </c>
      <c r="I365" s="4" t="s">
        <v>1030</v>
      </c>
      <c r="J365" s="5"/>
    </row>
    <row r="366" spans="1:10" x14ac:dyDescent="0.25">
      <c r="A366" s="12">
        <v>130484</v>
      </c>
      <c r="B366" s="1" t="s">
        <v>308</v>
      </c>
      <c r="C366" s="1" t="s">
        <v>1014</v>
      </c>
      <c r="D366" s="17" t="s">
        <v>1015</v>
      </c>
      <c r="E366" s="1" t="s">
        <v>1016</v>
      </c>
      <c r="F366" s="20" t="s">
        <v>609</v>
      </c>
      <c r="G366" s="20" t="s">
        <v>111</v>
      </c>
      <c r="H366" s="1" t="str">
        <f t="shared" si="5"/>
        <v>MARIA PINTO</v>
      </c>
      <c r="I366" s="4" t="s">
        <v>1031</v>
      </c>
      <c r="J366" s="5"/>
    </row>
    <row r="367" spans="1:10" x14ac:dyDescent="0.25">
      <c r="A367" s="12">
        <v>200688</v>
      </c>
      <c r="B367" s="1" t="s">
        <v>308</v>
      </c>
      <c r="C367" s="1" t="s">
        <v>1014</v>
      </c>
      <c r="D367" s="17" t="s">
        <v>1015</v>
      </c>
      <c r="E367" s="1" t="s">
        <v>1016</v>
      </c>
      <c r="F367" s="20" t="s">
        <v>337</v>
      </c>
      <c r="G367" s="20" t="s">
        <v>199</v>
      </c>
      <c r="H367" s="1" t="str">
        <f t="shared" si="5"/>
        <v>MATILDE RODRIGUES</v>
      </c>
      <c r="I367" s="4" t="s">
        <v>1032</v>
      </c>
      <c r="J367" s="5"/>
    </row>
    <row r="368" spans="1:10" x14ac:dyDescent="0.25">
      <c r="A368" s="12">
        <v>125573</v>
      </c>
      <c r="B368" s="1" t="s">
        <v>308</v>
      </c>
      <c r="C368" s="1" t="s">
        <v>1014</v>
      </c>
      <c r="D368" s="17" t="s">
        <v>1015</v>
      </c>
      <c r="E368" s="1" t="s">
        <v>1016</v>
      </c>
      <c r="F368" s="20" t="s">
        <v>1033</v>
      </c>
      <c r="G368" s="20" t="s">
        <v>439</v>
      </c>
      <c r="H368" s="1" t="str">
        <f t="shared" si="5"/>
        <v>SARA RAFAEL</v>
      </c>
      <c r="I368" s="4" t="s">
        <v>1034</v>
      </c>
      <c r="J368" s="5"/>
    </row>
    <row r="369" spans="1:10" x14ac:dyDescent="0.25">
      <c r="A369" s="1">
        <v>207608</v>
      </c>
      <c r="B369" s="1" t="s">
        <v>223</v>
      </c>
      <c r="C369" s="1" t="s">
        <v>1035</v>
      </c>
      <c r="D369" s="1" t="s">
        <v>1036</v>
      </c>
      <c r="E369" s="1" t="s">
        <v>1037</v>
      </c>
      <c r="F369" s="1" t="s">
        <v>1038</v>
      </c>
      <c r="G369" s="1" t="s">
        <v>118</v>
      </c>
      <c r="H369" s="1" t="str">
        <f t="shared" si="5"/>
        <v>CAROLINA MIUHUTA</v>
      </c>
      <c r="I369" s="8" t="s">
        <v>1039</v>
      </c>
      <c r="J369" s="5"/>
    </row>
    <row r="370" spans="1:10" x14ac:dyDescent="0.25">
      <c r="A370" s="1">
        <v>207618</v>
      </c>
      <c r="B370" s="1" t="s">
        <v>223</v>
      </c>
      <c r="C370" s="1" t="s">
        <v>1035</v>
      </c>
      <c r="D370" s="1" t="s">
        <v>1036</v>
      </c>
      <c r="E370" s="1" t="s">
        <v>1037</v>
      </c>
      <c r="F370" s="1" t="s">
        <v>1040</v>
      </c>
      <c r="G370" s="1" t="s">
        <v>164</v>
      </c>
      <c r="H370" s="1" t="str">
        <f t="shared" si="5"/>
        <v>ANA MIGUEL RIBEIRO</v>
      </c>
      <c r="I370" s="8" t="s">
        <v>1041</v>
      </c>
      <c r="J370" s="5"/>
    </row>
    <row r="371" spans="1:10" x14ac:dyDescent="0.25">
      <c r="A371" s="1">
        <v>207609</v>
      </c>
      <c r="B371" s="1" t="s">
        <v>223</v>
      </c>
      <c r="C371" s="1" t="s">
        <v>1035</v>
      </c>
      <c r="D371" s="1" t="s">
        <v>1036</v>
      </c>
      <c r="E371" s="1" t="s">
        <v>1037</v>
      </c>
      <c r="F371" s="1" t="s">
        <v>1042</v>
      </c>
      <c r="G371" s="1" t="s">
        <v>1043</v>
      </c>
      <c r="H371" s="1" t="str">
        <f t="shared" si="5"/>
        <v>CLEOPATRA GUTU</v>
      </c>
      <c r="I371" s="8" t="s">
        <v>1044</v>
      </c>
      <c r="J371" s="5"/>
    </row>
    <row r="372" spans="1:10" x14ac:dyDescent="0.25">
      <c r="A372" s="1">
        <v>207610</v>
      </c>
      <c r="B372" s="1" t="s">
        <v>223</v>
      </c>
      <c r="C372" s="1" t="s">
        <v>1035</v>
      </c>
      <c r="D372" s="1" t="s">
        <v>1036</v>
      </c>
      <c r="E372" s="1" t="s">
        <v>1037</v>
      </c>
      <c r="F372" s="1" t="s">
        <v>1045</v>
      </c>
      <c r="G372" s="1" t="s">
        <v>236</v>
      </c>
      <c r="H372" s="1" t="str">
        <f t="shared" si="5"/>
        <v>INES JESUS LOPES</v>
      </c>
      <c r="I372" s="8" t="s">
        <v>1046</v>
      </c>
      <c r="J372" s="5"/>
    </row>
    <row r="373" spans="1:10" x14ac:dyDescent="0.25">
      <c r="A373" s="1">
        <v>207715</v>
      </c>
      <c r="B373" s="1" t="s">
        <v>223</v>
      </c>
      <c r="C373" s="1" t="s">
        <v>1035</v>
      </c>
      <c r="D373" s="1" t="s">
        <v>1036</v>
      </c>
      <c r="E373" s="1" t="s">
        <v>1037</v>
      </c>
      <c r="F373" s="1" t="s">
        <v>1047</v>
      </c>
      <c r="G373" s="1" t="s">
        <v>199</v>
      </c>
      <c r="H373" s="1" t="str">
        <f t="shared" si="5"/>
        <v>MATILDE MACHADO SANTOS</v>
      </c>
      <c r="I373" s="8" t="s">
        <v>474</v>
      </c>
      <c r="J373" s="5"/>
    </row>
    <row r="374" spans="1:10" x14ac:dyDescent="0.25">
      <c r="A374" s="1">
        <v>207615</v>
      </c>
      <c r="B374" s="1" t="s">
        <v>223</v>
      </c>
      <c r="C374" s="1" t="s">
        <v>1035</v>
      </c>
      <c r="D374" s="1" t="s">
        <v>1036</v>
      </c>
      <c r="E374" s="1" t="s">
        <v>1037</v>
      </c>
      <c r="F374" s="1" t="s">
        <v>1048</v>
      </c>
      <c r="G374" s="1" t="s">
        <v>263</v>
      </c>
      <c r="H374" s="1" t="str">
        <f t="shared" si="5"/>
        <v>RAQUEL FERREIRA MORAIS</v>
      </c>
      <c r="I374" s="8" t="s">
        <v>1049</v>
      </c>
      <c r="J374" s="5"/>
    </row>
    <row r="375" spans="1:10" x14ac:dyDescent="0.25">
      <c r="A375" s="1">
        <v>207607</v>
      </c>
      <c r="B375" s="1" t="s">
        <v>223</v>
      </c>
      <c r="C375" s="1" t="s">
        <v>1035</v>
      </c>
      <c r="D375" s="1" t="s">
        <v>1036</v>
      </c>
      <c r="E375" s="1" t="s">
        <v>1037</v>
      </c>
      <c r="F375" s="1" t="s">
        <v>1050</v>
      </c>
      <c r="G375" s="1" t="s">
        <v>242</v>
      </c>
      <c r="H375" s="1" t="str">
        <f t="shared" si="5"/>
        <v>RITA MARIA DURAO</v>
      </c>
      <c r="I375" s="8" t="s">
        <v>1051</v>
      </c>
      <c r="J375" s="5"/>
    </row>
    <row r="376" spans="1:10" x14ac:dyDescent="0.25">
      <c r="A376" s="1">
        <v>207614</v>
      </c>
      <c r="B376" s="1" t="s">
        <v>223</v>
      </c>
      <c r="C376" s="1" t="s">
        <v>1035</v>
      </c>
      <c r="D376" s="1" t="s">
        <v>1036</v>
      </c>
      <c r="E376" s="1" t="s">
        <v>1037</v>
      </c>
      <c r="F376" s="1" t="s">
        <v>1052</v>
      </c>
      <c r="G376" s="1" t="s">
        <v>111</v>
      </c>
      <c r="H376" s="1" t="str">
        <f t="shared" si="5"/>
        <v>MARIA SOFIA MARTINS</v>
      </c>
      <c r="I376" s="8" t="s">
        <v>1053</v>
      </c>
      <c r="J376" s="5"/>
    </row>
    <row r="377" spans="1:10" x14ac:dyDescent="0.25">
      <c r="A377" s="1">
        <v>207859</v>
      </c>
      <c r="B377" s="1" t="s">
        <v>223</v>
      </c>
      <c r="C377" s="1" t="s">
        <v>1035</v>
      </c>
      <c r="D377" s="1" t="s">
        <v>1036</v>
      </c>
      <c r="E377" s="1" t="s">
        <v>1037</v>
      </c>
      <c r="F377" s="15" t="s">
        <v>1054</v>
      </c>
      <c r="G377" s="15" t="s">
        <v>510</v>
      </c>
      <c r="H377" s="1" t="str">
        <f t="shared" si="5"/>
        <v>ADRIANA MARQUES COSTA</v>
      </c>
      <c r="I377" s="4" t="s">
        <v>1055</v>
      </c>
      <c r="J377" s="5"/>
    </row>
    <row r="378" spans="1:10" x14ac:dyDescent="0.25">
      <c r="A378" s="1">
        <v>207857</v>
      </c>
      <c r="B378" s="1" t="s">
        <v>223</v>
      </c>
      <c r="C378" s="1" t="s">
        <v>1035</v>
      </c>
      <c r="D378" s="1" t="s">
        <v>1036</v>
      </c>
      <c r="E378" s="1" t="s">
        <v>1037</v>
      </c>
      <c r="F378" s="15" t="s">
        <v>1056</v>
      </c>
      <c r="G378" s="15" t="s">
        <v>766</v>
      </c>
      <c r="H378" s="1" t="str">
        <f t="shared" si="5"/>
        <v>ANNA FIGUEIREDO MARTINS</v>
      </c>
      <c r="I378" s="4" t="s">
        <v>1057</v>
      </c>
      <c r="J378" s="5"/>
    </row>
    <row r="379" spans="1:10" x14ac:dyDescent="0.25">
      <c r="A379" s="1">
        <v>207619</v>
      </c>
      <c r="B379" s="1" t="s">
        <v>223</v>
      </c>
      <c r="C379" s="1" t="s">
        <v>1035</v>
      </c>
      <c r="D379" s="1" t="s">
        <v>1036</v>
      </c>
      <c r="E379" s="1" t="s">
        <v>1037</v>
      </c>
      <c r="F379" s="15" t="s">
        <v>1058</v>
      </c>
      <c r="G379" s="15" t="s">
        <v>207</v>
      </c>
      <c r="H379" s="1" t="str">
        <f t="shared" si="5"/>
        <v>CARLOTA SIMÕES BORGES</v>
      </c>
      <c r="I379" s="4" t="s">
        <v>1059</v>
      </c>
      <c r="J379" s="5"/>
    </row>
    <row r="380" spans="1:10" x14ac:dyDescent="0.25">
      <c r="A380" s="1">
        <v>207617</v>
      </c>
      <c r="B380" s="1" t="s">
        <v>223</v>
      </c>
      <c r="C380" s="1" t="s">
        <v>1035</v>
      </c>
      <c r="D380" s="1" t="s">
        <v>1036</v>
      </c>
      <c r="E380" s="1" t="s">
        <v>1037</v>
      </c>
      <c r="F380" s="15" t="s">
        <v>1060</v>
      </c>
      <c r="G380" s="15" t="s">
        <v>138</v>
      </c>
      <c r="H380" s="1" t="str">
        <f t="shared" si="5"/>
        <v>MADALENA FONSECA LOURO</v>
      </c>
      <c r="I380" s="4" t="s">
        <v>1061</v>
      </c>
      <c r="J380" s="5"/>
    </row>
    <row r="381" spans="1:10" x14ac:dyDescent="0.25">
      <c r="A381" s="1">
        <v>207616</v>
      </c>
      <c r="B381" s="1" t="s">
        <v>223</v>
      </c>
      <c r="C381" s="1" t="s">
        <v>1035</v>
      </c>
      <c r="D381" s="1" t="s">
        <v>1036</v>
      </c>
      <c r="E381" s="1" t="s">
        <v>1037</v>
      </c>
      <c r="F381" s="15" t="s">
        <v>1062</v>
      </c>
      <c r="G381" s="15" t="s">
        <v>242</v>
      </c>
      <c r="H381" s="1" t="str">
        <f t="shared" si="5"/>
        <v>RITA CARRONDO ESTEVES</v>
      </c>
      <c r="I381" s="4" t="s">
        <v>1063</v>
      </c>
      <c r="J381" s="5"/>
    </row>
    <row r="382" spans="1:10" x14ac:dyDescent="0.25">
      <c r="A382" s="18">
        <v>207605</v>
      </c>
      <c r="B382" s="1" t="s">
        <v>223</v>
      </c>
      <c r="C382" s="1" t="s">
        <v>1035</v>
      </c>
      <c r="D382" s="1" t="s">
        <v>1036</v>
      </c>
      <c r="E382" s="1" t="s">
        <v>1037</v>
      </c>
      <c r="F382" s="20" t="s">
        <v>1064</v>
      </c>
      <c r="G382" s="20" t="s">
        <v>481</v>
      </c>
      <c r="H382" s="1" t="str">
        <f t="shared" si="5"/>
        <v>MAFALDA FERREIRA BATALHA</v>
      </c>
      <c r="I382" s="4" t="s">
        <v>1065</v>
      </c>
      <c r="J382" s="5"/>
    </row>
    <row r="383" spans="1:10" x14ac:dyDescent="0.25">
      <c r="A383" s="18">
        <v>211532</v>
      </c>
      <c r="B383" s="1" t="s">
        <v>223</v>
      </c>
      <c r="C383" s="1" t="s">
        <v>1035</v>
      </c>
      <c r="D383" s="1" t="s">
        <v>1036</v>
      </c>
      <c r="E383" s="1" t="s">
        <v>1037</v>
      </c>
      <c r="F383" s="20" t="s">
        <v>1066</v>
      </c>
      <c r="G383" s="20" t="s">
        <v>395</v>
      </c>
      <c r="H383" s="1" t="str">
        <f t="shared" si="5"/>
        <v>LUISA LINS FERREIRA</v>
      </c>
      <c r="I383" s="4" t="s">
        <v>1067</v>
      </c>
      <c r="J383" s="5"/>
    </row>
    <row r="384" spans="1:10" x14ac:dyDescent="0.25">
      <c r="A384" s="18">
        <v>207858</v>
      </c>
      <c r="B384" s="1" t="s">
        <v>223</v>
      </c>
      <c r="C384" s="1" t="s">
        <v>1035</v>
      </c>
      <c r="D384" s="1" t="s">
        <v>1036</v>
      </c>
      <c r="E384" s="1" t="s">
        <v>1037</v>
      </c>
      <c r="F384" s="20" t="s">
        <v>1068</v>
      </c>
      <c r="G384" s="20" t="s">
        <v>133</v>
      </c>
      <c r="H384" s="1" t="str">
        <f t="shared" si="5"/>
        <v>SOFIA GUEDES COUTO</v>
      </c>
      <c r="I384" s="4" t="s">
        <v>1069</v>
      </c>
      <c r="J384" s="5"/>
    </row>
    <row r="385" spans="1:10" x14ac:dyDescent="0.25">
      <c r="A385" s="18">
        <v>211436</v>
      </c>
      <c r="B385" s="1" t="s">
        <v>223</v>
      </c>
      <c r="C385" s="1" t="s">
        <v>1035</v>
      </c>
      <c r="D385" s="1" t="s">
        <v>1036</v>
      </c>
      <c r="E385" s="1" t="s">
        <v>1037</v>
      </c>
      <c r="F385" s="20" t="s">
        <v>1066</v>
      </c>
      <c r="G385" s="20" t="s">
        <v>1070</v>
      </c>
      <c r="H385" s="1" t="str">
        <f t="shared" si="5"/>
        <v>LORENA LINS FERREIRA</v>
      </c>
      <c r="I385" s="4" t="s">
        <v>1071</v>
      </c>
      <c r="J385" s="5"/>
    </row>
    <row r="386" spans="1:10" x14ac:dyDescent="0.25">
      <c r="A386" s="18">
        <v>211437</v>
      </c>
      <c r="B386" s="1" t="s">
        <v>223</v>
      </c>
      <c r="C386" s="1" t="s">
        <v>1035</v>
      </c>
      <c r="D386" s="1" t="s">
        <v>1036</v>
      </c>
      <c r="E386" s="1" t="s">
        <v>1037</v>
      </c>
      <c r="F386" s="20" t="s">
        <v>1072</v>
      </c>
      <c r="G386" s="20" t="s">
        <v>118</v>
      </c>
      <c r="H386" s="1" t="str">
        <f t="shared" si="5"/>
        <v>CAROLINA EVORA NUNES</v>
      </c>
      <c r="I386" s="4" t="s">
        <v>1073</v>
      </c>
      <c r="J386" s="5"/>
    </row>
    <row r="387" spans="1:10" x14ac:dyDescent="0.25">
      <c r="A387" s="1">
        <v>211433</v>
      </c>
      <c r="B387" s="9" t="s">
        <v>223</v>
      </c>
      <c r="C387" s="1" t="s">
        <v>1035</v>
      </c>
      <c r="D387" s="1" t="s">
        <v>1036</v>
      </c>
      <c r="E387" s="1" t="s">
        <v>1037</v>
      </c>
      <c r="F387" s="12" t="s">
        <v>1074</v>
      </c>
      <c r="G387" s="12" t="s">
        <v>133</v>
      </c>
      <c r="H387" s="1" t="str">
        <f t="shared" ref="H387:H417" si="6">G387&amp;" "&amp;F387</f>
        <v>SOFIA PEREIRA CASTELA</v>
      </c>
      <c r="I387" s="4" t="s">
        <v>1075</v>
      </c>
      <c r="J387" s="5"/>
    </row>
    <row r="388" spans="1:10" x14ac:dyDescent="0.25">
      <c r="A388" s="1">
        <v>211434</v>
      </c>
      <c r="B388" s="9" t="s">
        <v>223</v>
      </c>
      <c r="C388" s="1" t="s">
        <v>1035</v>
      </c>
      <c r="D388" s="1" t="s">
        <v>1036</v>
      </c>
      <c r="E388" s="1" t="s">
        <v>1037</v>
      </c>
      <c r="F388" s="12" t="s">
        <v>1076</v>
      </c>
      <c r="G388" s="12" t="s">
        <v>322</v>
      </c>
      <c r="H388" s="1" t="str">
        <f t="shared" si="6"/>
        <v>MARGARIDA ISABEL COELHO</v>
      </c>
      <c r="I388" s="4" t="s">
        <v>1077</v>
      </c>
      <c r="J388" s="5"/>
    </row>
    <row r="389" spans="1:10" x14ac:dyDescent="0.25">
      <c r="A389" s="1">
        <v>500000</v>
      </c>
      <c r="B389" s="9" t="s">
        <v>1078</v>
      </c>
      <c r="C389" s="1" t="s">
        <v>1079</v>
      </c>
      <c r="E389" s="1" t="s">
        <v>1080</v>
      </c>
      <c r="F389" s="12" t="s">
        <v>1081</v>
      </c>
      <c r="G389" s="12" t="s">
        <v>1082</v>
      </c>
      <c r="H389" s="1" t="str">
        <f t="shared" si="6"/>
        <v>MYROSLAVA SHVETS</v>
      </c>
      <c r="I389" s="4" t="s">
        <v>1083</v>
      </c>
    </row>
    <row r="390" spans="1:10" x14ac:dyDescent="0.25">
      <c r="A390" s="1">
        <v>500001</v>
      </c>
      <c r="B390" s="9" t="s">
        <v>1078</v>
      </c>
      <c r="C390" s="1" t="s">
        <v>1079</v>
      </c>
      <c r="E390" s="1" t="s">
        <v>1080</v>
      </c>
      <c r="F390" s="12" t="s">
        <v>1084</v>
      </c>
      <c r="G390" s="12" t="s">
        <v>1085</v>
      </c>
      <c r="H390" s="1" t="str">
        <f t="shared" si="6"/>
        <v>TETIANA KARIMOVA</v>
      </c>
      <c r="I390" s="4" t="s">
        <v>1086</v>
      </c>
    </row>
    <row r="391" spans="1:10" x14ac:dyDescent="0.25">
      <c r="A391" s="1">
        <v>500002</v>
      </c>
      <c r="B391" s="9" t="s">
        <v>1078</v>
      </c>
      <c r="C391" s="1" t="s">
        <v>1079</v>
      </c>
      <c r="E391" s="1" t="s">
        <v>1080</v>
      </c>
      <c r="F391" s="12" t="s">
        <v>1087</v>
      </c>
      <c r="G391" s="12" t="s">
        <v>1088</v>
      </c>
      <c r="H391" s="1" t="str">
        <f t="shared" si="6"/>
        <v>OLESIA SABODASH</v>
      </c>
      <c r="I391" s="4" t="s">
        <v>1089</v>
      </c>
    </row>
    <row r="392" spans="1:10" x14ac:dyDescent="0.25">
      <c r="A392" s="1">
        <v>500003</v>
      </c>
      <c r="B392" s="9" t="s">
        <v>1078</v>
      </c>
      <c r="C392" s="1" t="s">
        <v>1079</v>
      </c>
      <c r="E392" s="1" t="s">
        <v>1080</v>
      </c>
      <c r="F392" s="12" t="s">
        <v>1090</v>
      </c>
      <c r="G392" s="12" t="s">
        <v>1091</v>
      </c>
      <c r="H392" s="1" t="str">
        <f t="shared" si="6"/>
        <v>YELYZAVETA PROFINTSOVA</v>
      </c>
      <c r="I392" s="4" t="s">
        <v>1092</v>
      </c>
    </row>
    <row r="393" spans="1:10" x14ac:dyDescent="0.25">
      <c r="A393" s="1">
        <v>500004</v>
      </c>
      <c r="B393" s="9" t="s">
        <v>1078</v>
      </c>
      <c r="C393" s="1" t="s">
        <v>1079</v>
      </c>
      <c r="E393" s="1" t="s">
        <v>1080</v>
      </c>
      <c r="F393" s="12" t="s">
        <v>1093</v>
      </c>
      <c r="G393" s="12" t="s">
        <v>1094</v>
      </c>
      <c r="H393" s="1" t="str">
        <f t="shared" si="6"/>
        <v>KARYNA PLASHCHEVATA</v>
      </c>
      <c r="I393" s="4" t="s">
        <v>1095</v>
      </c>
    </row>
    <row r="394" spans="1:10" x14ac:dyDescent="0.25">
      <c r="A394" s="1">
        <v>500005</v>
      </c>
      <c r="B394" s="9" t="s">
        <v>1078</v>
      </c>
      <c r="C394" s="1" t="s">
        <v>1079</v>
      </c>
      <c r="E394" s="1" t="s">
        <v>1080</v>
      </c>
      <c r="F394" s="1" t="s">
        <v>1096</v>
      </c>
      <c r="G394" s="12" t="s">
        <v>1097</v>
      </c>
      <c r="H394" s="1" t="str">
        <f t="shared" si="6"/>
        <v>KSENIIA VASHCHENKO</v>
      </c>
      <c r="I394" s="4" t="s">
        <v>1098</v>
      </c>
    </row>
    <row r="395" spans="1:10" x14ac:dyDescent="0.25">
      <c r="A395" s="1">
        <v>500006</v>
      </c>
      <c r="B395" s="9" t="s">
        <v>1078</v>
      </c>
      <c r="C395" s="1" t="s">
        <v>1079</v>
      </c>
      <c r="E395" s="1" t="s">
        <v>1080</v>
      </c>
      <c r="F395" s="12" t="s">
        <v>1099</v>
      </c>
      <c r="G395" s="12" t="s">
        <v>1100</v>
      </c>
      <c r="H395" s="1" t="str">
        <f t="shared" si="6"/>
        <v>KIRA DEREVIANKO</v>
      </c>
      <c r="I395" s="4" t="s">
        <v>1101</v>
      </c>
    </row>
    <row r="396" spans="1:10" x14ac:dyDescent="0.25">
      <c r="A396" s="1">
        <v>500007</v>
      </c>
      <c r="B396" s="9" t="s">
        <v>1078</v>
      </c>
      <c r="C396" s="1" t="s">
        <v>1079</v>
      </c>
      <c r="E396" s="1" t="s">
        <v>1080</v>
      </c>
      <c r="F396" s="12" t="s">
        <v>1102</v>
      </c>
      <c r="G396" s="12" t="s">
        <v>1103</v>
      </c>
      <c r="H396" s="1" t="str">
        <f t="shared" si="6"/>
        <v>ANTONINA STRYZHAKOVA</v>
      </c>
      <c r="I396" s="4" t="s">
        <v>1104</v>
      </c>
    </row>
    <row r="397" spans="1:10" x14ac:dyDescent="0.25">
      <c r="A397" s="1">
        <v>700018</v>
      </c>
      <c r="B397" s="9" t="s">
        <v>1105</v>
      </c>
      <c r="C397" s="1" t="s">
        <v>1106</v>
      </c>
      <c r="E397" s="1" t="s">
        <v>1107</v>
      </c>
      <c r="F397" s="1" t="s">
        <v>1108</v>
      </c>
      <c r="G397" s="12" t="s">
        <v>1109</v>
      </c>
      <c r="H397" s="1" t="str">
        <f t="shared" si="6"/>
        <v>JULIE COONINX</v>
      </c>
      <c r="I397" s="4" t="s">
        <v>1110</v>
      </c>
    </row>
    <row r="398" spans="1:10" x14ac:dyDescent="0.25">
      <c r="A398" s="1">
        <v>700019</v>
      </c>
      <c r="B398" s="9" t="s">
        <v>1105</v>
      </c>
      <c r="C398" s="1" t="s">
        <v>1106</v>
      </c>
      <c r="E398" s="1" t="s">
        <v>1107</v>
      </c>
      <c r="F398" s="1" t="s">
        <v>1111</v>
      </c>
      <c r="G398" s="12" t="s">
        <v>473</v>
      </c>
      <c r="H398" s="1" t="str">
        <f t="shared" si="6"/>
        <v>LARA DRIJKONINGEN</v>
      </c>
      <c r="I398" s="4" t="s">
        <v>1112</v>
      </c>
    </row>
    <row r="399" spans="1:10" x14ac:dyDescent="0.25">
      <c r="A399" s="1">
        <v>800020</v>
      </c>
      <c r="B399" s="9" t="s">
        <v>1113</v>
      </c>
      <c r="C399" s="1" t="s">
        <v>1114</v>
      </c>
      <c r="E399" s="1" t="s">
        <v>1115</v>
      </c>
      <c r="F399" s="12" t="s">
        <v>1116</v>
      </c>
      <c r="G399" s="12" t="s">
        <v>1117</v>
      </c>
      <c r="H399" s="1" t="str">
        <f t="shared" si="6"/>
        <v>IRIA LUGILDE</v>
      </c>
      <c r="I399" s="4" t="s">
        <v>1118</v>
      </c>
    </row>
    <row r="400" spans="1:10" x14ac:dyDescent="0.25">
      <c r="A400" s="1">
        <v>900021</v>
      </c>
      <c r="B400" s="9" t="s">
        <v>1113</v>
      </c>
      <c r="C400" s="1" t="s">
        <v>1119</v>
      </c>
      <c r="E400" s="1" t="s">
        <v>1120</v>
      </c>
      <c r="F400" s="1" t="s">
        <v>1121</v>
      </c>
      <c r="G400" s="1" t="s">
        <v>282</v>
      </c>
      <c r="H400" s="1" t="str">
        <f t="shared" si="6"/>
        <v>MARINA GARCIA POLO</v>
      </c>
      <c r="I400" s="4" t="s">
        <v>1122</v>
      </c>
    </row>
    <row r="401" spans="1:9" x14ac:dyDescent="0.25">
      <c r="A401" s="1">
        <v>900022</v>
      </c>
      <c r="B401" s="9" t="s">
        <v>1113</v>
      </c>
      <c r="C401" s="1" t="s">
        <v>1119</v>
      </c>
      <c r="E401" s="1" t="s">
        <v>1120</v>
      </c>
      <c r="F401" s="1" t="s">
        <v>1123</v>
      </c>
      <c r="G401" s="1" t="s">
        <v>1124</v>
      </c>
      <c r="H401" s="1" t="str">
        <f t="shared" si="6"/>
        <v>AURORA LAZARO CABALEIRO</v>
      </c>
      <c r="I401" s="4" t="s">
        <v>1125</v>
      </c>
    </row>
    <row r="402" spans="1:9" x14ac:dyDescent="0.25">
      <c r="A402" s="1">
        <v>900023</v>
      </c>
      <c r="B402" s="9" t="s">
        <v>1113</v>
      </c>
      <c r="C402" s="1" t="s">
        <v>1119</v>
      </c>
      <c r="E402" s="1" t="s">
        <v>1120</v>
      </c>
      <c r="F402" s="1" t="s">
        <v>1126</v>
      </c>
      <c r="G402" s="1" t="s">
        <v>1127</v>
      </c>
      <c r="H402" s="1" t="str">
        <f t="shared" si="6"/>
        <v>CARMEN BEATO MARTINEZ</v>
      </c>
      <c r="I402" s="4" t="s">
        <v>1128</v>
      </c>
    </row>
    <row r="403" spans="1:9" x14ac:dyDescent="0.25">
      <c r="A403" s="1">
        <v>900024</v>
      </c>
      <c r="B403" s="9" t="s">
        <v>1113</v>
      </c>
      <c r="C403" s="1" t="s">
        <v>1119</v>
      </c>
      <c r="E403" s="1" t="s">
        <v>1120</v>
      </c>
      <c r="F403" s="1" t="s">
        <v>1129</v>
      </c>
      <c r="G403" s="1" t="s">
        <v>1130</v>
      </c>
      <c r="H403" s="1" t="str">
        <f t="shared" si="6"/>
        <v>ELENA VAZQUEZ COELLO</v>
      </c>
      <c r="I403" s="4" t="s">
        <v>1131</v>
      </c>
    </row>
    <row r="404" spans="1:9" x14ac:dyDescent="0.25">
      <c r="A404" s="1">
        <v>900025</v>
      </c>
      <c r="B404" s="9" t="s">
        <v>1113</v>
      </c>
      <c r="C404" s="1" t="s">
        <v>1119</v>
      </c>
      <c r="E404" s="1" t="s">
        <v>1120</v>
      </c>
      <c r="F404" s="1" t="s">
        <v>1132</v>
      </c>
      <c r="G404" s="1" t="s">
        <v>118</v>
      </c>
      <c r="H404" s="1" t="str">
        <f t="shared" si="6"/>
        <v>CAROLINA LASSALETTA ALMANSA</v>
      </c>
      <c r="I404" s="4" t="s">
        <v>1133</v>
      </c>
    </row>
    <row r="405" spans="1:9" x14ac:dyDescent="0.25">
      <c r="A405" s="1">
        <v>900026</v>
      </c>
      <c r="B405" s="9" t="s">
        <v>1113</v>
      </c>
      <c r="C405" s="1" t="s">
        <v>1119</v>
      </c>
      <c r="E405" s="1" t="s">
        <v>1120</v>
      </c>
      <c r="F405" s="1" t="s">
        <v>1134</v>
      </c>
      <c r="G405" s="1" t="s">
        <v>823</v>
      </c>
      <c r="H405" s="1" t="str">
        <f t="shared" si="6"/>
        <v>CLAUDIA PEREZ CONEJO</v>
      </c>
      <c r="I405" s="4" t="s">
        <v>1135</v>
      </c>
    </row>
    <row r="406" spans="1:9" x14ac:dyDescent="0.25">
      <c r="A406" s="1">
        <v>1000027</v>
      </c>
      <c r="B406" s="9" t="s">
        <v>1136</v>
      </c>
      <c r="C406" s="1" t="s">
        <v>1137</v>
      </c>
      <c r="E406" s="1" t="s">
        <v>1138</v>
      </c>
      <c r="F406" s="1" t="s">
        <v>1139</v>
      </c>
      <c r="G406" s="1" t="s">
        <v>1140</v>
      </c>
      <c r="H406" s="1" t="str">
        <f t="shared" si="6"/>
        <v>EMMA GROSVENOR</v>
      </c>
      <c r="I406" s="4" t="s">
        <v>1141</v>
      </c>
    </row>
    <row r="407" spans="1:9" x14ac:dyDescent="0.25">
      <c r="A407" s="1">
        <v>1000028</v>
      </c>
      <c r="B407" s="9" t="s">
        <v>1136</v>
      </c>
      <c r="C407" s="1" t="s">
        <v>1137</v>
      </c>
      <c r="E407" s="1" t="s">
        <v>1138</v>
      </c>
      <c r="F407" s="1" t="s">
        <v>1142</v>
      </c>
      <c r="G407" s="1" t="s">
        <v>1143</v>
      </c>
      <c r="H407" s="1" t="str">
        <f t="shared" si="6"/>
        <v>MARGAUX VARESIO</v>
      </c>
      <c r="I407" s="4" t="s">
        <v>1144</v>
      </c>
    </row>
    <row r="408" spans="1:9" x14ac:dyDescent="0.25">
      <c r="A408" s="1">
        <v>1100029</v>
      </c>
      <c r="B408" s="9" t="s">
        <v>1145</v>
      </c>
      <c r="C408" s="1" t="s">
        <v>1146</v>
      </c>
      <c r="E408" s="1" t="s">
        <v>1147</v>
      </c>
      <c r="F408" s="1" t="s">
        <v>1148</v>
      </c>
      <c r="G408" s="1" t="s">
        <v>1149</v>
      </c>
      <c r="H408" s="1" t="str">
        <f t="shared" si="6"/>
        <v>KARIN PESRL</v>
      </c>
      <c r="I408" s="4" t="s">
        <v>1150</v>
      </c>
    </row>
    <row r="409" spans="1:9" x14ac:dyDescent="0.25">
      <c r="A409" s="1">
        <v>1100030</v>
      </c>
      <c r="B409" s="9" t="s">
        <v>1145</v>
      </c>
      <c r="C409" s="1" t="s">
        <v>1146</v>
      </c>
      <c r="E409" s="1" t="s">
        <v>1147</v>
      </c>
      <c r="F409" s="1" t="s">
        <v>1151</v>
      </c>
      <c r="G409" s="1" t="s">
        <v>1152</v>
      </c>
      <c r="H409" s="1" t="str">
        <f t="shared" si="6"/>
        <v>NIKA SELJAK</v>
      </c>
      <c r="I409" s="4" t="s">
        <v>1153</v>
      </c>
    </row>
    <row r="410" spans="1:9" x14ac:dyDescent="0.25">
      <c r="A410" s="1">
        <v>1200031</v>
      </c>
      <c r="B410" s="9" t="s">
        <v>1154</v>
      </c>
      <c r="C410" s="1" t="s">
        <v>1155</v>
      </c>
      <c r="E410" s="1" t="s">
        <v>1156</v>
      </c>
      <c r="F410" s="1" t="s">
        <v>1157</v>
      </c>
      <c r="G410" s="1" t="s">
        <v>1158</v>
      </c>
      <c r="H410" s="1" t="str">
        <f t="shared" si="6"/>
        <v>ANNE BERNIER</v>
      </c>
      <c r="I410" s="4" t="s">
        <v>1159</v>
      </c>
    </row>
    <row r="411" spans="1:9" x14ac:dyDescent="0.25">
      <c r="A411" s="1">
        <v>1200032</v>
      </c>
      <c r="B411" s="9" t="s">
        <v>1154</v>
      </c>
      <c r="C411" s="1" t="s">
        <v>1155</v>
      </c>
      <c r="E411" s="1" t="s">
        <v>1156</v>
      </c>
      <c r="F411" s="1" t="s">
        <v>1160</v>
      </c>
      <c r="G411" s="1" t="s">
        <v>1161</v>
      </c>
      <c r="H411" s="1" t="str">
        <f t="shared" si="6"/>
        <v>BRYNN HOLLINGSWORTH</v>
      </c>
      <c r="I411" s="4" t="s">
        <v>1162</v>
      </c>
    </row>
    <row r="412" spans="1:9" x14ac:dyDescent="0.25">
      <c r="A412" s="1">
        <v>212545</v>
      </c>
      <c r="B412" s="1" t="s">
        <v>331</v>
      </c>
      <c r="C412" s="1" t="s">
        <v>342</v>
      </c>
      <c r="D412" s="1" t="s">
        <v>343</v>
      </c>
      <c r="E412" s="1" t="s">
        <v>344</v>
      </c>
      <c r="F412" s="1" t="s">
        <v>1163</v>
      </c>
      <c r="G412" s="1" t="s">
        <v>1164</v>
      </c>
      <c r="H412" s="1" t="str">
        <f t="shared" si="6"/>
        <v>LEANDRO JOEL VIEIRA</v>
      </c>
      <c r="I412" s="4" t="s">
        <v>1165</v>
      </c>
    </row>
    <row r="413" spans="1:9" x14ac:dyDescent="0.25">
      <c r="A413" s="1">
        <v>10000000</v>
      </c>
      <c r="B413" s="9" t="s">
        <v>1191</v>
      </c>
      <c r="C413" s="1" t="s">
        <v>1192</v>
      </c>
      <c r="E413" s="1" t="s">
        <v>1193</v>
      </c>
      <c r="F413" s="1" t="s">
        <v>1194</v>
      </c>
      <c r="G413" s="1" t="s">
        <v>1195</v>
      </c>
      <c r="H413" s="1" t="str">
        <f t="shared" si="6"/>
        <v>MARE SCHALLENBERG</v>
      </c>
      <c r="I413" s="4" t="s">
        <v>1196</v>
      </c>
    </row>
    <row r="414" spans="1:9" x14ac:dyDescent="0.25">
      <c r="A414" s="1">
        <v>10000001</v>
      </c>
      <c r="B414" s="9" t="s">
        <v>1191</v>
      </c>
      <c r="C414" s="1" t="s">
        <v>1192</v>
      </c>
      <c r="E414" s="1" t="s">
        <v>1193</v>
      </c>
      <c r="F414" s="1" t="s">
        <v>1197</v>
      </c>
      <c r="G414" s="1" t="s">
        <v>1198</v>
      </c>
      <c r="H414" s="1" t="str">
        <f t="shared" si="6"/>
        <v>MEREL LEURING</v>
      </c>
      <c r="I414" s="4" t="s">
        <v>1199</v>
      </c>
    </row>
    <row r="415" spans="1:9" x14ac:dyDescent="0.25">
      <c r="A415" s="1">
        <v>11000001</v>
      </c>
      <c r="B415" s="9" t="s">
        <v>1191</v>
      </c>
      <c r="C415" s="1" t="s">
        <v>1200</v>
      </c>
      <c r="E415" s="1" t="s">
        <v>1201</v>
      </c>
      <c r="F415" s="1" t="s">
        <v>1202</v>
      </c>
      <c r="G415" s="1" t="s">
        <v>1203</v>
      </c>
      <c r="H415" s="1" t="str">
        <f t="shared" si="6"/>
        <v>METTE BOS</v>
      </c>
      <c r="I415" s="4" t="s">
        <v>1204</v>
      </c>
    </row>
    <row r="416" spans="1:9" x14ac:dyDescent="0.25">
      <c r="A416" s="1">
        <v>11000002</v>
      </c>
      <c r="B416" s="9" t="s">
        <v>1191</v>
      </c>
      <c r="C416" s="1" t="s">
        <v>1200</v>
      </c>
      <c r="E416" s="1" t="s">
        <v>1201</v>
      </c>
      <c r="F416" s="1" t="s">
        <v>1205</v>
      </c>
      <c r="G416" s="1" t="s">
        <v>1206</v>
      </c>
      <c r="H416" s="1" t="str">
        <f t="shared" si="6"/>
        <v>GIOIA CAPTIJN</v>
      </c>
      <c r="I416" s="4" t="s">
        <v>1207</v>
      </c>
    </row>
    <row r="417" spans="1:9" x14ac:dyDescent="0.25">
      <c r="A417" s="1">
        <v>11000003</v>
      </c>
      <c r="B417" s="9" t="s">
        <v>1191</v>
      </c>
      <c r="C417" s="1" t="s">
        <v>1200</v>
      </c>
      <c r="E417" s="1" t="s">
        <v>1201</v>
      </c>
      <c r="F417" s="1" t="s">
        <v>1208</v>
      </c>
      <c r="G417" s="1" t="s">
        <v>1209</v>
      </c>
      <c r="H417" s="1" t="str">
        <f t="shared" si="6"/>
        <v>ILSE DE HEIJ</v>
      </c>
      <c r="I417" s="4" t="s">
        <v>1210</v>
      </c>
    </row>
    <row r="418" spans="1:9" x14ac:dyDescent="0.25">
      <c r="A418" s="1">
        <v>11000004</v>
      </c>
      <c r="B418" s="9" t="s">
        <v>1191</v>
      </c>
      <c r="C418" s="1" t="s">
        <v>1200</v>
      </c>
      <c r="E418" s="1" t="s">
        <v>1201</v>
      </c>
      <c r="F418" s="1" t="s">
        <v>1211</v>
      </c>
      <c r="G418" s="1" t="s">
        <v>1212</v>
      </c>
      <c r="H418" s="1" t="str">
        <f>G418&amp;" "&amp;F418</f>
        <v>KIM DEIMAN</v>
      </c>
      <c r="I418" s="4" t="s">
        <v>1213</v>
      </c>
    </row>
    <row r="419" spans="1:9" x14ac:dyDescent="0.25">
      <c r="A419" s="1">
        <v>11000005</v>
      </c>
      <c r="B419" s="9" t="s">
        <v>1191</v>
      </c>
      <c r="C419" s="1" t="s">
        <v>1200</v>
      </c>
      <c r="E419" s="1" t="s">
        <v>1201</v>
      </c>
      <c r="F419" s="1" t="s">
        <v>1214</v>
      </c>
      <c r="G419" s="1" t="s">
        <v>1215</v>
      </c>
      <c r="H419" s="1" t="str">
        <f t="shared" ref="H419:H482" si="7">G419&amp;" "&amp;F419</f>
        <v>MARLINKA GRUNDELL</v>
      </c>
      <c r="I419" s="4" t="s">
        <v>1216</v>
      </c>
    </row>
    <row r="420" spans="1:9" x14ac:dyDescent="0.25">
      <c r="A420" s="1">
        <v>11000006</v>
      </c>
      <c r="B420" s="9" t="s">
        <v>1191</v>
      </c>
      <c r="C420" s="1" t="s">
        <v>1200</v>
      </c>
      <c r="E420" s="1" t="s">
        <v>1201</v>
      </c>
      <c r="F420" s="1" t="s">
        <v>1217</v>
      </c>
      <c r="G420" s="1" t="s">
        <v>133</v>
      </c>
      <c r="H420" s="1" t="str">
        <f t="shared" si="7"/>
        <v>SOFIA HARRISON</v>
      </c>
      <c r="I420" s="4" t="s">
        <v>1218</v>
      </c>
    </row>
    <row r="421" spans="1:9" x14ac:dyDescent="0.25">
      <c r="A421" s="1">
        <v>11000007</v>
      </c>
      <c r="B421" s="9" t="s">
        <v>1191</v>
      </c>
      <c r="C421" s="1" t="s">
        <v>1200</v>
      </c>
      <c r="E421" s="1" t="s">
        <v>1201</v>
      </c>
      <c r="F421" s="1" t="s">
        <v>1219</v>
      </c>
      <c r="G421" s="1" t="s">
        <v>1220</v>
      </c>
      <c r="H421" s="1" t="str">
        <f t="shared" si="7"/>
        <v>MARIN HOKKE</v>
      </c>
      <c r="I421" s="4" t="s">
        <v>1221</v>
      </c>
    </row>
    <row r="422" spans="1:9" x14ac:dyDescent="0.25">
      <c r="A422" s="1">
        <v>11000008</v>
      </c>
      <c r="B422" s="9" t="s">
        <v>1191</v>
      </c>
      <c r="C422" s="1" t="s">
        <v>1200</v>
      </c>
      <c r="E422" s="1" t="s">
        <v>1201</v>
      </c>
      <c r="F422" s="1" t="s">
        <v>1219</v>
      </c>
      <c r="G422" s="1" t="s">
        <v>1222</v>
      </c>
      <c r="H422" s="1" t="str">
        <f t="shared" si="7"/>
        <v>JENTE HOKKE</v>
      </c>
      <c r="I422" s="4" t="s">
        <v>1223</v>
      </c>
    </row>
    <row r="423" spans="1:9" x14ac:dyDescent="0.25">
      <c r="A423" s="1">
        <v>11000009</v>
      </c>
      <c r="B423" s="9" t="s">
        <v>1191</v>
      </c>
      <c r="C423" s="1" t="s">
        <v>1200</v>
      </c>
      <c r="E423" s="1" t="s">
        <v>1201</v>
      </c>
      <c r="F423" s="1" t="s">
        <v>1224</v>
      </c>
      <c r="G423" s="1" t="s">
        <v>720</v>
      </c>
      <c r="H423" s="1" t="str">
        <f t="shared" si="7"/>
        <v>EVA JANSSEN</v>
      </c>
      <c r="I423" s="4" t="s">
        <v>1225</v>
      </c>
    </row>
    <row r="424" spans="1:9" x14ac:dyDescent="0.25">
      <c r="A424" s="1">
        <v>11000010</v>
      </c>
      <c r="B424" s="9" t="s">
        <v>1191</v>
      </c>
      <c r="C424" s="1" t="s">
        <v>1200</v>
      </c>
      <c r="E424" s="1" t="s">
        <v>1201</v>
      </c>
      <c r="F424" s="1" t="s">
        <v>1226</v>
      </c>
      <c r="G424" s="1" t="s">
        <v>1227</v>
      </c>
      <c r="H424" s="1" t="str">
        <f t="shared" si="7"/>
        <v>OLIVIA MERKUS</v>
      </c>
      <c r="I424" s="11" t="s">
        <v>1228</v>
      </c>
    </row>
    <row r="425" spans="1:9" x14ac:dyDescent="0.25">
      <c r="A425" s="1">
        <v>11000011</v>
      </c>
      <c r="B425" s="9" t="s">
        <v>1191</v>
      </c>
      <c r="C425" s="1" t="s">
        <v>1200</v>
      </c>
      <c r="E425" s="1" t="s">
        <v>1201</v>
      </c>
      <c r="F425" s="1" t="s">
        <v>1229</v>
      </c>
      <c r="G425" s="1" t="s">
        <v>1230</v>
      </c>
      <c r="H425" s="1" t="str">
        <f t="shared" si="7"/>
        <v>ALYSSA MEYER GLEAVES</v>
      </c>
      <c r="I425" s="4" t="s">
        <v>1231</v>
      </c>
    </row>
    <row r="426" spans="1:9" x14ac:dyDescent="0.25">
      <c r="A426" s="1">
        <v>11000012</v>
      </c>
      <c r="B426" s="9" t="s">
        <v>1191</v>
      </c>
      <c r="C426" s="1" t="s">
        <v>1200</v>
      </c>
      <c r="E426" s="1" t="s">
        <v>1201</v>
      </c>
      <c r="F426" s="1" t="s">
        <v>1232</v>
      </c>
      <c r="G426" s="1" t="s">
        <v>1233</v>
      </c>
      <c r="H426" s="1" t="str">
        <f t="shared" si="7"/>
        <v>FELINE NEERINCX</v>
      </c>
      <c r="I426" s="4" t="s">
        <v>1234</v>
      </c>
    </row>
    <row r="427" spans="1:9" x14ac:dyDescent="0.25">
      <c r="A427" s="1">
        <v>11000013</v>
      </c>
      <c r="B427" s="9" t="s">
        <v>1191</v>
      </c>
      <c r="C427" s="1" t="s">
        <v>1200</v>
      </c>
      <c r="E427" s="1" t="s">
        <v>1201</v>
      </c>
      <c r="F427" s="1" t="s">
        <v>1235</v>
      </c>
      <c r="G427" s="1" t="s">
        <v>228</v>
      </c>
      <c r="H427" s="1" t="str">
        <f t="shared" si="7"/>
        <v>MARTA PODEBSKA</v>
      </c>
      <c r="I427" s="4" t="s">
        <v>1236</v>
      </c>
    </row>
    <row r="428" spans="1:9" x14ac:dyDescent="0.25">
      <c r="A428" s="1">
        <v>11000014</v>
      </c>
      <c r="B428" s="9" t="s">
        <v>1191</v>
      </c>
      <c r="C428" s="1" t="s">
        <v>1200</v>
      </c>
      <c r="E428" s="1" t="s">
        <v>1201</v>
      </c>
      <c r="F428" s="1" t="s">
        <v>1237</v>
      </c>
      <c r="G428" s="1" t="s">
        <v>1238</v>
      </c>
      <c r="H428" s="1" t="str">
        <f t="shared" si="7"/>
        <v>ZORA POL</v>
      </c>
      <c r="I428" s="4" t="s">
        <v>1239</v>
      </c>
    </row>
    <row r="429" spans="1:9" x14ac:dyDescent="0.25">
      <c r="A429" s="1">
        <v>11000015</v>
      </c>
      <c r="B429" s="9" t="s">
        <v>1191</v>
      </c>
      <c r="C429" s="1" t="s">
        <v>1200</v>
      </c>
      <c r="E429" s="1" t="s">
        <v>1201</v>
      </c>
      <c r="F429" s="1" t="s">
        <v>1240</v>
      </c>
      <c r="G429" s="1" t="s">
        <v>766</v>
      </c>
      <c r="H429" s="1" t="str">
        <f t="shared" si="7"/>
        <v>ANNA POUWELS</v>
      </c>
      <c r="I429" s="4" t="s">
        <v>1241</v>
      </c>
    </row>
    <row r="430" spans="1:9" x14ac:dyDescent="0.25">
      <c r="A430" s="1">
        <v>11000016</v>
      </c>
      <c r="B430" s="9" t="s">
        <v>1191</v>
      </c>
      <c r="C430" s="1" t="s">
        <v>1200</v>
      </c>
      <c r="E430" s="1" t="s">
        <v>1201</v>
      </c>
      <c r="F430" s="1" t="s">
        <v>1242</v>
      </c>
      <c r="G430" s="1" t="s">
        <v>1243</v>
      </c>
      <c r="H430" s="1" t="str">
        <f t="shared" si="7"/>
        <v>MADELEINE REGTERING</v>
      </c>
      <c r="I430" s="4" t="s">
        <v>1244</v>
      </c>
    </row>
    <row r="431" spans="1:9" x14ac:dyDescent="0.25">
      <c r="A431" s="1">
        <v>11000017</v>
      </c>
      <c r="B431" s="9" t="s">
        <v>1191</v>
      </c>
      <c r="C431" s="1" t="s">
        <v>1200</v>
      </c>
      <c r="E431" s="1" t="s">
        <v>1201</v>
      </c>
      <c r="F431" s="1" t="s">
        <v>1245</v>
      </c>
      <c r="G431" s="1" t="s">
        <v>1246</v>
      </c>
      <c r="H431" s="1" t="str">
        <f t="shared" si="7"/>
        <v>NOORTJE REIJNEN</v>
      </c>
      <c r="I431" s="4" t="s">
        <v>1247</v>
      </c>
    </row>
    <row r="432" spans="1:9" x14ac:dyDescent="0.25">
      <c r="A432" s="1">
        <v>11000018</v>
      </c>
      <c r="B432" s="9" t="s">
        <v>1191</v>
      </c>
      <c r="C432" s="1" t="s">
        <v>1200</v>
      </c>
      <c r="E432" s="1" t="s">
        <v>1201</v>
      </c>
      <c r="F432" s="1" t="s">
        <v>1248</v>
      </c>
      <c r="G432" s="1" t="s">
        <v>1230</v>
      </c>
      <c r="H432" s="1" t="str">
        <f t="shared" si="7"/>
        <v>ALYSSA RIGHARTS</v>
      </c>
      <c r="I432" s="4" t="s">
        <v>1249</v>
      </c>
    </row>
    <row r="433" spans="1:9" x14ac:dyDescent="0.25">
      <c r="A433" s="1">
        <v>11000019</v>
      </c>
      <c r="B433" s="9" t="s">
        <v>1191</v>
      </c>
      <c r="C433" s="1" t="s">
        <v>1200</v>
      </c>
      <c r="E433" s="1" t="s">
        <v>1201</v>
      </c>
      <c r="F433" s="1" t="s">
        <v>1250</v>
      </c>
      <c r="G433" s="1" t="s">
        <v>1251</v>
      </c>
      <c r="H433" s="1" t="str">
        <f t="shared" si="7"/>
        <v>MAROUSJA ROODENBURG</v>
      </c>
      <c r="I433" s="4" t="s">
        <v>1252</v>
      </c>
    </row>
    <row r="434" spans="1:9" x14ac:dyDescent="0.25">
      <c r="A434" s="1">
        <v>11000020</v>
      </c>
      <c r="B434" s="9" t="s">
        <v>1191</v>
      </c>
      <c r="C434" s="1" t="s">
        <v>1200</v>
      </c>
      <c r="E434" s="1" t="s">
        <v>1201</v>
      </c>
      <c r="F434" s="1" t="s">
        <v>1253</v>
      </c>
      <c r="G434" s="1" t="s">
        <v>349</v>
      </c>
      <c r="H434" s="1" t="str">
        <f t="shared" si="7"/>
        <v>JANE SEELEN</v>
      </c>
      <c r="I434" s="4" t="s">
        <v>1254</v>
      </c>
    </row>
    <row r="435" spans="1:9" x14ac:dyDescent="0.25">
      <c r="A435" s="1">
        <v>11000021</v>
      </c>
      <c r="B435" s="9" t="s">
        <v>1191</v>
      </c>
      <c r="C435" s="1" t="s">
        <v>1200</v>
      </c>
      <c r="E435" s="1" t="s">
        <v>1201</v>
      </c>
      <c r="F435" s="1" t="s">
        <v>1255</v>
      </c>
      <c r="G435" s="1" t="s">
        <v>713</v>
      </c>
      <c r="H435" s="1" t="str">
        <f t="shared" si="7"/>
        <v>CHANTAL UMMELS</v>
      </c>
      <c r="I435" s="4" t="s">
        <v>1256</v>
      </c>
    </row>
    <row r="436" spans="1:9" x14ac:dyDescent="0.25">
      <c r="A436" s="1">
        <v>11000022</v>
      </c>
      <c r="B436" s="9" t="s">
        <v>1191</v>
      </c>
      <c r="C436" s="1" t="s">
        <v>1200</v>
      </c>
      <c r="E436" s="1" t="s">
        <v>1201</v>
      </c>
      <c r="F436" s="1" t="s">
        <v>1257</v>
      </c>
      <c r="G436" s="1" t="s">
        <v>1258</v>
      </c>
      <c r="H436" s="1" t="str">
        <f t="shared" si="7"/>
        <v>YRA VAN DE BOOGAARD</v>
      </c>
      <c r="I436" s="4" t="s">
        <v>1259</v>
      </c>
    </row>
    <row r="437" spans="1:9" x14ac:dyDescent="0.25">
      <c r="A437" s="1">
        <v>11000023</v>
      </c>
      <c r="B437" s="9" t="s">
        <v>1191</v>
      </c>
      <c r="C437" s="1" t="s">
        <v>1200</v>
      </c>
      <c r="E437" s="1" t="s">
        <v>1201</v>
      </c>
      <c r="F437" s="1" t="s">
        <v>1260</v>
      </c>
      <c r="G437" s="1" t="s">
        <v>1261</v>
      </c>
      <c r="H437" s="1" t="str">
        <f t="shared" si="7"/>
        <v>FAY VAN DE BOSCH</v>
      </c>
      <c r="I437" s="4" t="s">
        <v>1262</v>
      </c>
    </row>
    <row r="438" spans="1:9" x14ac:dyDescent="0.25">
      <c r="A438" s="1">
        <v>11000024</v>
      </c>
      <c r="B438" s="9" t="s">
        <v>1191</v>
      </c>
      <c r="C438" s="1" t="s">
        <v>1200</v>
      </c>
      <c r="E438" s="1" t="s">
        <v>1201</v>
      </c>
      <c r="F438" s="1" t="s">
        <v>1263</v>
      </c>
      <c r="G438" s="1" t="s">
        <v>1264</v>
      </c>
      <c r="H438" s="1" t="str">
        <f t="shared" si="7"/>
        <v>NINTHE VAN RIEMSDIJK</v>
      </c>
      <c r="I438" s="4" t="s">
        <v>1265</v>
      </c>
    </row>
    <row r="439" spans="1:9" x14ac:dyDescent="0.25">
      <c r="A439" s="1">
        <v>11000025</v>
      </c>
      <c r="B439" s="9" t="s">
        <v>1191</v>
      </c>
      <c r="C439" s="1" t="s">
        <v>1200</v>
      </c>
      <c r="E439" s="1" t="s">
        <v>1201</v>
      </c>
      <c r="F439" s="1" t="s">
        <v>1266</v>
      </c>
      <c r="G439" s="1" t="s">
        <v>1267</v>
      </c>
      <c r="H439" s="1" t="str">
        <f t="shared" si="7"/>
        <v>DANIQUE VAN STRATEN</v>
      </c>
      <c r="I439" s="4" t="s">
        <v>1268</v>
      </c>
    </row>
    <row r="440" spans="1:9" x14ac:dyDescent="0.25">
      <c r="A440" s="1">
        <v>11000026</v>
      </c>
      <c r="B440" s="9" t="s">
        <v>1191</v>
      </c>
      <c r="C440" s="1" t="s">
        <v>1200</v>
      </c>
      <c r="E440" s="1" t="s">
        <v>1201</v>
      </c>
      <c r="F440" s="1" t="s">
        <v>1266</v>
      </c>
      <c r="G440" s="1" t="s">
        <v>1269</v>
      </c>
      <c r="H440" s="1" t="str">
        <f t="shared" si="7"/>
        <v>JAIMY VAN STRATEN</v>
      </c>
      <c r="I440" s="4" t="s">
        <v>1270</v>
      </c>
    </row>
    <row r="441" spans="1:9" x14ac:dyDescent="0.25">
      <c r="A441" s="1">
        <v>11000027</v>
      </c>
      <c r="B441" s="9" t="s">
        <v>1191</v>
      </c>
      <c r="C441" s="1" t="s">
        <v>1200</v>
      </c>
      <c r="E441" s="1" t="s">
        <v>1201</v>
      </c>
      <c r="F441" s="1" t="s">
        <v>1271</v>
      </c>
      <c r="G441" s="1" t="s">
        <v>1272</v>
      </c>
      <c r="H441" s="1" t="str">
        <f t="shared" si="7"/>
        <v>LINDSEY VELDMAN</v>
      </c>
      <c r="I441" s="4" t="s">
        <v>1273</v>
      </c>
    </row>
    <row r="442" spans="1:9" x14ac:dyDescent="0.25">
      <c r="A442" s="1">
        <v>11000028</v>
      </c>
      <c r="B442" s="9" t="s">
        <v>1191</v>
      </c>
      <c r="C442" s="1" t="s">
        <v>1200</v>
      </c>
      <c r="E442" s="1" t="s">
        <v>1201</v>
      </c>
      <c r="F442" s="1" t="s">
        <v>1274</v>
      </c>
      <c r="G442" s="1" t="s">
        <v>1275</v>
      </c>
      <c r="H442" s="1" t="str">
        <f t="shared" si="7"/>
        <v>NIENKE VISSERS</v>
      </c>
      <c r="I442" s="4" t="s">
        <v>1276</v>
      </c>
    </row>
    <row r="443" spans="1:9" x14ac:dyDescent="0.25">
      <c r="A443" s="1">
        <v>11000029</v>
      </c>
      <c r="B443" s="9" t="s">
        <v>1191</v>
      </c>
      <c r="C443" s="1" t="s">
        <v>1200</v>
      </c>
      <c r="E443" s="1" t="s">
        <v>1201</v>
      </c>
      <c r="F443" s="1" t="s">
        <v>1277</v>
      </c>
      <c r="G443" s="1" t="s">
        <v>1278</v>
      </c>
      <c r="H443" s="1" t="str">
        <f t="shared" si="7"/>
        <v>JOELLE VOGEL</v>
      </c>
      <c r="I443" s="4" t="s">
        <v>1279</v>
      </c>
    </row>
    <row r="444" spans="1:9" x14ac:dyDescent="0.25">
      <c r="A444" s="1">
        <v>11000030</v>
      </c>
      <c r="B444" s="9" t="s">
        <v>1191</v>
      </c>
      <c r="C444" s="1" t="s">
        <v>1200</v>
      </c>
      <c r="E444" s="1" t="s">
        <v>1201</v>
      </c>
      <c r="F444" s="1" t="s">
        <v>1280</v>
      </c>
      <c r="G444" s="1" t="s">
        <v>1281</v>
      </c>
      <c r="H444" s="1" t="str">
        <f t="shared" si="7"/>
        <v>FEMKE VOS</v>
      </c>
      <c r="I444" s="4" t="s">
        <v>1282</v>
      </c>
    </row>
    <row r="445" spans="1:9" x14ac:dyDescent="0.25">
      <c r="A445" s="1">
        <v>12000001</v>
      </c>
      <c r="B445" s="9" t="s">
        <v>1191</v>
      </c>
      <c r="C445" s="1" t="s">
        <v>1283</v>
      </c>
      <c r="E445" s="1" t="s">
        <v>1284</v>
      </c>
      <c r="F445" s="1" t="s">
        <v>1285</v>
      </c>
      <c r="G445" s="1" t="s">
        <v>1286</v>
      </c>
      <c r="H445" s="1" t="str">
        <f t="shared" si="7"/>
        <v>LAREYNA ROSALIA</v>
      </c>
      <c r="I445" s="4" t="s">
        <v>1287</v>
      </c>
    </row>
    <row r="446" spans="1:9" x14ac:dyDescent="0.25">
      <c r="A446" s="1">
        <v>13000001</v>
      </c>
      <c r="B446" s="9" t="s">
        <v>1288</v>
      </c>
      <c r="C446" s="1" t="s">
        <v>1289</v>
      </c>
      <c r="E446" s="1" t="s">
        <v>1290</v>
      </c>
      <c r="F446" s="1" t="s">
        <v>1291</v>
      </c>
      <c r="G446" s="1" t="s">
        <v>1292</v>
      </c>
      <c r="H446" s="1" t="str">
        <f t="shared" si="7"/>
        <v>PETRA SCHLAGMANNOVA</v>
      </c>
      <c r="I446" s="4" t="s">
        <v>1293</v>
      </c>
    </row>
    <row r="447" spans="1:9" x14ac:dyDescent="0.25">
      <c r="A447" s="1">
        <v>14000001</v>
      </c>
      <c r="B447" s="9" t="s">
        <v>1294</v>
      </c>
      <c r="C447" s="1" t="s">
        <v>1295</v>
      </c>
      <c r="E447" s="1" t="s">
        <v>1296</v>
      </c>
      <c r="F447" s="1" t="s">
        <v>1297</v>
      </c>
      <c r="G447" s="1" t="s">
        <v>1298</v>
      </c>
      <c r="H447" s="1" t="str">
        <f t="shared" si="7"/>
        <v>AYDINEDD TOCKAAY</v>
      </c>
      <c r="I447" s="4" t="s">
        <v>1299</v>
      </c>
    </row>
    <row r="448" spans="1:9" x14ac:dyDescent="0.25">
      <c r="A448" s="1">
        <v>14000002</v>
      </c>
      <c r="B448" s="9" t="s">
        <v>1294</v>
      </c>
      <c r="C448" s="1" t="s">
        <v>1295</v>
      </c>
      <c r="E448" s="1" t="s">
        <v>1296</v>
      </c>
      <c r="F448" s="1" t="s">
        <v>1300</v>
      </c>
      <c r="G448" s="1" t="s">
        <v>1301</v>
      </c>
      <c r="H448" s="1" t="str">
        <f t="shared" si="7"/>
        <v>SHURIMEENY JOSEPHINA</v>
      </c>
      <c r="I448" s="4" t="s">
        <v>1302</v>
      </c>
    </row>
    <row r="449" spans="1:9" x14ac:dyDescent="0.25">
      <c r="A449" s="1">
        <v>14000003</v>
      </c>
      <c r="B449" s="9" t="s">
        <v>1294</v>
      </c>
      <c r="C449" s="1" t="s">
        <v>1295</v>
      </c>
      <c r="E449" s="1" t="s">
        <v>1296</v>
      </c>
      <c r="F449" s="1" t="s">
        <v>1303</v>
      </c>
      <c r="G449" s="1" t="s">
        <v>1304</v>
      </c>
      <c r="H449" s="1" t="str">
        <f t="shared" si="7"/>
        <v>JINGXIN GUO</v>
      </c>
      <c r="I449" s="4" t="s">
        <v>1305</v>
      </c>
    </row>
    <row r="450" spans="1:9" x14ac:dyDescent="0.25">
      <c r="A450" s="1">
        <v>14000004</v>
      </c>
      <c r="B450" s="9" t="s">
        <v>1294</v>
      </c>
      <c r="C450" s="1" t="s">
        <v>1295</v>
      </c>
      <c r="E450" s="1" t="s">
        <v>1296</v>
      </c>
      <c r="F450" s="1" t="s">
        <v>1306</v>
      </c>
      <c r="G450" s="1" t="s">
        <v>1307</v>
      </c>
      <c r="H450" s="1" t="str">
        <f t="shared" si="7"/>
        <v>DI JOHNAITIS SEBASTIANA</v>
      </c>
      <c r="I450" s="4" t="s">
        <v>1308</v>
      </c>
    </row>
    <row r="451" spans="1:9" x14ac:dyDescent="0.25">
      <c r="A451" s="1">
        <v>15000001</v>
      </c>
      <c r="B451" s="9" t="s">
        <v>1105</v>
      </c>
      <c r="C451" s="1" t="s">
        <v>1309</v>
      </c>
      <c r="E451" s="1" t="s">
        <v>1310</v>
      </c>
      <c r="F451" s="1" t="s">
        <v>1311</v>
      </c>
      <c r="G451" s="1" t="s">
        <v>1312</v>
      </c>
      <c r="H451" s="1" t="str">
        <f t="shared" si="7"/>
        <v>FRAUKE BOONEN</v>
      </c>
      <c r="I451" s="4" t="s">
        <v>358</v>
      </c>
    </row>
    <row r="452" spans="1:9" x14ac:dyDescent="0.25">
      <c r="A452" s="1">
        <v>15000002</v>
      </c>
      <c r="B452" s="9" t="s">
        <v>1105</v>
      </c>
      <c r="C452" s="1" t="s">
        <v>1309</v>
      </c>
      <c r="E452" s="1" t="s">
        <v>1310</v>
      </c>
      <c r="F452" s="1" t="s">
        <v>1313</v>
      </c>
      <c r="G452" s="1" t="s">
        <v>1314</v>
      </c>
      <c r="H452" s="1" t="str">
        <f t="shared" si="7"/>
        <v>ROOS BRANTS</v>
      </c>
      <c r="I452" s="4" t="s">
        <v>1315</v>
      </c>
    </row>
    <row r="453" spans="1:9" x14ac:dyDescent="0.25">
      <c r="A453" s="1">
        <v>15000003</v>
      </c>
      <c r="B453" s="9" t="s">
        <v>1105</v>
      </c>
      <c r="C453" s="1" t="s">
        <v>1309</v>
      </c>
      <c r="E453" s="1" t="s">
        <v>1310</v>
      </c>
      <c r="F453" s="1" t="s">
        <v>1316</v>
      </c>
      <c r="G453" s="1" t="s">
        <v>1317</v>
      </c>
      <c r="H453" s="1" t="str">
        <f t="shared" si="7"/>
        <v>NINA BUFFEL</v>
      </c>
      <c r="I453" s="4" t="s">
        <v>1318</v>
      </c>
    </row>
    <row r="454" spans="1:9" x14ac:dyDescent="0.25">
      <c r="A454" s="1">
        <v>15000004</v>
      </c>
      <c r="B454" s="9" t="s">
        <v>1105</v>
      </c>
      <c r="C454" s="1" t="s">
        <v>1309</v>
      </c>
      <c r="E454" s="1" t="s">
        <v>1310</v>
      </c>
      <c r="F454" s="1" t="s">
        <v>1319</v>
      </c>
      <c r="G454" s="1" t="s">
        <v>1320</v>
      </c>
      <c r="H454" s="1" t="str">
        <f t="shared" si="7"/>
        <v>AUKE COOLS</v>
      </c>
      <c r="I454" s="4" t="s">
        <v>1321</v>
      </c>
    </row>
    <row r="455" spans="1:9" x14ac:dyDescent="0.25">
      <c r="A455" s="1">
        <v>15000005</v>
      </c>
      <c r="B455" s="9" t="s">
        <v>1105</v>
      </c>
      <c r="C455" s="1" t="s">
        <v>1309</v>
      </c>
      <c r="E455" s="1" t="s">
        <v>1310</v>
      </c>
      <c r="F455" s="1" t="s">
        <v>1322</v>
      </c>
      <c r="G455" s="1" t="s">
        <v>1323</v>
      </c>
      <c r="H455" s="1" t="str">
        <f t="shared" si="7"/>
        <v>MAGRITTE COSYN</v>
      </c>
      <c r="I455" s="4" t="s">
        <v>1324</v>
      </c>
    </row>
    <row r="456" spans="1:9" x14ac:dyDescent="0.25">
      <c r="A456" s="1">
        <v>15000006</v>
      </c>
      <c r="B456" s="9" t="s">
        <v>1105</v>
      </c>
      <c r="C456" s="1" t="s">
        <v>1309</v>
      </c>
      <c r="E456" s="1" t="s">
        <v>1310</v>
      </c>
      <c r="F456" s="1" t="s">
        <v>1325</v>
      </c>
      <c r="G456" s="1" t="s">
        <v>1326</v>
      </c>
      <c r="H456" s="1" t="str">
        <f t="shared" si="7"/>
        <v>YANA DAEMS</v>
      </c>
      <c r="I456" s="4" t="s">
        <v>1327</v>
      </c>
    </row>
    <row r="457" spans="1:9" x14ac:dyDescent="0.25">
      <c r="A457" s="1">
        <v>15000007</v>
      </c>
      <c r="B457" s="9" t="s">
        <v>1105</v>
      </c>
      <c r="C457" s="1" t="s">
        <v>1309</v>
      </c>
      <c r="E457" s="1" t="s">
        <v>1310</v>
      </c>
      <c r="F457" s="1" t="s">
        <v>1328</v>
      </c>
      <c r="G457" s="1" t="s">
        <v>1329</v>
      </c>
      <c r="H457" s="1" t="str">
        <f t="shared" si="7"/>
        <v>LIZE DE KEYZER</v>
      </c>
      <c r="I457" s="4" t="s">
        <v>1330</v>
      </c>
    </row>
    <row r="458" spans="1:9" x14ac:dyDescent="0.25">
      <c r="A458" s="1">
        <v>15000008</v>
      </c>
      <c r="B458" s="9" t="s">
        <v>1105</v>
      </c>
      <c r="C458" s="1" t="s">
        <v>1309</v>
      </c>
      <c r="E458" s="1" t="s">
        <v>1310</v>
      </c>
      <c r="F458" s="1" t="s">
        <v>1331</v>
      </c>
      <c r="G458" s="1" t="s">
        <v>1332</v>
      </c>
      <c r="H458" s="1" t="str">
        <f t="shared" si="7"/>
        <v>JULIETTE DE LAERE</v>
      </c>
      <c r="I458" s="4" t="s">
        <v>1333</v>
      </c>
    </row>
    <row r="459" spans="1:9" x14ac:dyDescent="0.25">
      <c r="A459" s="1">
        <v>15000009</v>
      </c>
      <c r="B459" s="9" t="s">
        <v>1105</v>
      </c>
      <c r="C459" s="1" t="s">
        <v>1309</v>
      </c>
      <c r="E459" s="1" t="s">
        <v>1310</v>
      </c>
      <c r="F459" s="1" t="s">
        <v>1334</v>
      </c>
      <c r="G459" s="1" t="s">
        <v>1158</v>
      </c>
      <c r="H459" s="1" t="str">
        <f t="shared" si="7"/>
        <v>ANNE DE SMET</v>
      </c>
      <c r="I459" s="4" t="s">
        <v>672</v>
      </c>
    </row>
    <row r="460" spans="1:9" x14ac:dyDescent="0.25">
      <c r="A460" s="1">
        <v>15000010</v>
      </c>
      <c r="B460" s="9" t="s">
        <v>1105</v>
      </c>
      <c r="C460" s="1" t="s">
        <v>1309</v>
      </c>
      <c r="E460" s="1" t="s">
        <v>1310</v>
      </c>
      <c r="F460" s="1" t="s">
        <v>1335</v>
      </c>
      <c r="G460" s="1" t="s">
        <v>901</v>
      </c>
      <c r="H460" s="1" t="str">
        <f t="shared" si="7"/>
        <v>VALENTINA DEMETS</v>
      </c>
      <c r="I460" s="4" t="s">
        <v>1336</v>
      </c>
    </row>
    <row r="461" spans="1:9" x14ac:dyDescent="0.25">
      <c r="A461" s="1">
        <v>15000011</v>
      </c>
      <c r="B461" s="9" t="s">
        <v>1105</v>
      </c>
      <c r="C461" s="1" t="s">
        <v>1309</v>
      </c>
      <c r="E461" s="1" t="s">
        <v>1310</v>
      </c>
      <c r="F461" s="1" t="s">
        <v>1337</v>
      </c>
      <c r="G461" s="1" t="s">
        <v>1338</v>
      </c>
      <c r="H461" s="1" t="str">
        <f t="shared" si="7"/>
        <v>LENI DEMUYT</v>
      </c>
      <c r="I461" s="4" t="s">
        <v>1339</v>
      </c>
    </row>
    <row r="462" spans="1:9" x14ac:dyDescent="0.25">
      <c r="A462" s="1">
        <v>15000012</v>
      </c>
      <c r="B462" s="9" t="s">
        <v>1105</v>
      </c>
      <c r="C462" s="1" t="s">
        <v>1309</v>
      </c>
      <c r="E462" s="1" t="s">
        <v>1310</v>
      </c>
      <c r="F462" s="1" t="s">
        <v>1340</v>
      </c>
      <c r="G462" s="1" t="s">
        <v>1341</v>
      </c>
      <c r="H462" s="1" t="str">
        <f t="shared" si="7"/>
        <v>ELISE DEN BAES</v>
      </c>
      <c r="I462" s="4" t="s">
        <v>1342</v>
      </c>
    </row>
    <row r="463" spans="1:9" x14ac:dyDescent="0.25">
      <c r="A463" s="1">
        <v>15000013</v>
      </c>
      <c r="B463" s="9" t="s">
        <v>1105</v>
      </c>
      <c r="C463" s="1" t="s">
        <v>1309</v>
      </c>
      <c r="E463" s="1" t="s">
        <v>1310</v>
      </c>
      <c r="F463" s="1" t="s">
        <v>1343</v>
      </c>
      <c r="G463" s="1" t="s">
        <v>1344</v>
      </c>
      <c r="H463" s="1" t="str">
        <f t="shared" si="7"/>
        <v>YSALINE DUPONT</v>
      </c>
      <c r="I463" s="4" t="s">
        <v>1345</v>
      </c>
    </row>
    <row r="464" spans="1:9" x14ac:dyDescent="0.25">
      <c r="A464" s="1">
        <v>15000014</v>
      </c>
      <c r="B464" s="9" t="s">
        <v>1105</v>
      </c>
      <c r="C464" s="1" t="s">
        <v>1309</v>
      </c>
      <c r="E464" s="1" t="s">
        <v>1310</v>
      </c>
      <c r="F464" s="1" t="s">
        <v>1346</v>
      </c>
      <c r="G464" s="1" t="s">
        <v>1100</v>
      </c>
      <c r="H464" s="1" t="str">
        <f t="shared" si="7"/>
        <v>KIRA LEYN</v>
      </c>
      <c r="I464" s="4" t="s">
        <v>711</v>
      </c>
    </row>
    <row r="465" spans="1:9" x14ac:dyDescent="0.25">
      <c r="A465" s="1">
        <v>15000015</v>
      </c>
      <c r="B465" s="9" t="s">
        <v>1105</v>
      </c>
      <c r="C465" s="1" t="s">
        <v>1309</v>
      </c>
      <c r="E465" s="1" t="s">
        <v>1310</v>
      </c>
      <c r="F465" s="1" t="s">
        <v>1347</v>
      </c>
      <c r="G465" s="1" t="s">
        <v>1348</v>
      </c>
      <c r="H465" s="1" t="str">
        <f t="shared" si="7"/>
        <v>LANI NEIRYNCK</v>
      </c>
      <c r="I465" s="4" t="s">
        <v>1349</v>
      </c>
    </row>
    <row r="466" spans="1:9" x14ac:dyDescent="0.25">
      <c r="A466" s="1">
        <v>15000016</v>
      </c>
      <c r="B466" s="9" t="s">
        <v>1105</v>
      </c>
      <c r="C466" s="1" t="s">
        <v>1309</v>
      </c>
      <c r="E466" s="1" t="s">
        <v>1310</v>
      </c>
      <c r="F466" s="1" t="s">
        <v>1350</v>
      </c>
      <c r="G466" s="1" t="s">
        <v>1351</v>
      </c>
      <c r="H466" s="1" t="str">
        <f t="shared" si="7"/>
        <v>FIEN SANDRA</v>
      </c>
      <c r="I466" s="4" t="s">
        <v>1352</v>
      </c>
    </row>
    <row r="467" spans="1:9" x14ac:dyDescent="0.25">
      <c r="A467" s="1">
        <v>15000017</v>
      </c>
      <c r="B467" s="9" t="s">
        <v>1105</v>
      </c>
      <c r="C467" s="1" t="s">
        <v>1309</v>
      </c>
      <c r="E467" s="1" t="s">
        <v>1310</v>
      </c>
      <c r="F467" s="1" t="s">
        <v>1353</v>
      </c>
      <c r="G467" s="1" t="s">
        <v>1354</v>
      </c>
      <c r="H467" s="1" t="str">
        <f t="shared" si="7"/>
        <v>PHILINE VAN TIEGHEM</v>
      </c>
      <c r="I467" s="4" t="s">
        <v>1355</v>
      </c>
    </row>
    <row r="468" spans="1:9" x14ac:dyDescent="0.25">
      <c r="A468" s="1">
        <v>15000018</v>
      </c>
      <c r="B468" s="9" t="s">
        <v>1105</v>
      </c>
      <c r="C468" s="1" t="s">
        <v>1309</v>
      </c>
      <c r="E468" s="1" t="s">
        <v>1310</v>
      </c>
      <c r="F468" s="1" t="s">
        <v>1356</v>
      </c>
      <c r="G468" s="1" t="s">
        <v>1140</v>
      </c>
      <c r="H468" s="1" t="str">
        <f t="shared" si="7"/>
        <v>EMMA VANHULLE</v>
      </c>
      <c r="I468" s="4" t="s">
        <v>1357</v>
      </c>
    </row>
    <row r="469" spans="1:9" x14ac:dyDescent="0.25">
      <c r="A469" s="1">
        <v>15000019</v>
      </c>
      <c r="B469" s="9" t="s">
        <v>1105</v>
      </c>
      <c r="C469" s="1" t="s">
        <v>1309</v>
      </c>
      <c r="E469" s="1" t="s">
        <v>1310</v>
      </c>
      <c r="F469" s="1" t="s">
        <v>1358</v>
      </c>
      <c r="G469" s="1" t="s">
        <v>1359</v>
      </c>
      <c r="H469" s="1" t="str">
        <f t="shared" si="7"/>
        <v>RAISA VANROBAEYS</v>
      </c>
      <c r="I469" s="4" t="s">
        <v>1360</v>
      </c>
    </row>
    <row r="470" spans="1:9" x14ac:dyDescent="0.25">
      <c r="A470" s="1">
        <v>15000020</v>
      </c>
      <c r="B470" s="9" t="s">
        <v>1105</v>
      </c>
      <c r="C470" s="1" t="s">
        <v>1309</v>
      </c>
      <c r="E470" s="1" t="s">
        <v>1310</v>
      </c>
      <c r="F470" s="1" t="s">
        <v>1361</v>
      </c>
      <c r="G470" s="1" t="s">
        <v>1109</v>
      </c>
      <c r="H470" s="1" t="str">
        <f t="shared" si="7"/>
        <v>JULIE VIVEY</v>
      </c>
      <c r="I470" s="4" t="s">
        <v>1362</v>
      </c>
    </row>
    <row r="471" spans="1:9" x14ac:dyDescent="0.25">
      <c r="A471" s="1">
        <v>15000021</v>
      </c>
      <c r="B471" s="9" t="s">
        <v>1105</v>
      </c>
      <c r="C471" s="1" t="s">
        <v>1309</v>
      </c>
      <c r="E471" s="1" t="s">
        <v>1310</v>
      </c>
      <c r="F471" s="1" t="s">
        <v>1363</v>
      </c>
      <c r="G471" s="1" t="s">
        <v>1364</v>
      </c>
      <c r="H471" s="1" t="str">
        <f t="shared" si="7"/>
        <v>RENSKE VOET</v>
      </c>
      <c r="I471" s="4" t="s">
        <v>1365</v>
      </c>
    </row>
    <row r="472" spans="1:9" x14ac:dyDescent="0.25">
      <c r="A472" s="1">
        <v>15000022</v>
      </c>
      <c r="B472" s="9" t="s">
        <v>1105</v>
      </c>
      <c r="C472" s="1" t="s">
        <v>1309</v>
      </c>
      <c r="E472" s="1" t="s">
        <v>1310</v>
      </c>
      <c r="F472" s="1" t="s">
        <v>1366</v>
      </c>
      <c r="G472" s="1" t="s">
        <v>1367</v>
      </c>
      <c r="H472" s="1" t="str">
        <f t="shared" si="7"/>
        <v>AUBE WASTYN</v>
      </c>
      <c r="I472" s="4" t="s">
        <v>1368</v>
      </c>
    </row>
    <row r="473" spans="1:9" x14ac:dyDescent="0.25">
      <c r="A473" s="1">
        <v>16000001</v>
      </c>
      <c r="B473" s="9" t="s">
        <v>1369</v>
      </c>
      <c r="C473" s="1" t="s">
        <v>1370</v>
      </c>
      <c r="E473" s="1" t="s">
        <v>1371</v>
      </c>
      <c r="F473" s="1" t="s">
        <v>1372</v>
      </c>
      <c r="G473" s="1" t="s">
        <v>1373</v>
      </c>
      <c r="H473" s="1" t="str">
        <f t="shared" si="7"/>
        <v>ADA ARAN CIRERA</v>
      </c>
      <c r="I473" s="4" t="s">
        <v>1374</v>
      </c>
    </row>
    <row r="474" spans="1:9" x14ac:dyDescent="0.25">
      <c r="A474" s="1">
        <v>16000002</v>
      </c>
      <c r="B474" s="9" t="s">
        <v>1369</v>
      </c>
      <c r="C474" s="1" t="s">
        <v>1370</v>
      </c>
      <c r="E474" s="1" t="s">
        <v>1371</v>
      </c>
      <c r="F474" s="1" t="s">
        <v>1375</v>
      </c>
      <c r="G474" s="1" t="s">
        <v>155</v>
      </c>
      <c r="H474" s="1" t="str">
        <f t="shared" si="7"/>
        <v>HELENA FONOLLEDA GUELL</v>
      </c>
      <c r="I474" s="4" t="s">
        <v>1376</v>
      </c>
    </row>
    <row r="475" spans="1:9" x14ac:dyDescent="0.25">
      <c r="A475" s="1">
        <v>16000003</v>
      </c>
      <c r="B475" s="9" t="s">
        <v>1369</v>
      </c>
      <c r="C475" s="1" t="s">
        <v>1370</v>
      </c>
      <c r="E475" s="1" t="s">
        <v>1371</v>
      </c>
      <c r="F475" s="1" t="s">
        <v>1377</v>
      </c>
      <c r="G475" s="1" t="s">
        <v>1378</v>
      </c>
      <c r="H475" s="1" t="str">
        <f t="shared" si="7"/>
        <v>NEUS GUSTAVSSON ROBERT</v>
      </c>
      <c r="I475" s="4" t="s">
        <v>1379</v>
      </c>
    </row>
    <row r="476" spans="1:9" x14ac:dyDescent="0.25">
      <c r="A476" s="1">
        <v>16000004</v>
      </c>
      <c r="B476" s="9" t="s">
        <v>1369</v>
      </c>
      <c r="C476" s="1" t="s">
        <v>1370</v>
      </c>
      <c r="E476" s="1" t="s">
        <v>1371</v>
      </c>
      <c r="F476" s="1" t="s">
        <v>1380</v>
      </c>
      <c r="G476" s="1" t="s">
        <v>1381</v>
      </c>
      <c r="H476" s="1" t="str">
        <f t="shared" si="7"/>
        <v>ZOE PALAU ALCAIDE</v>
      </c>
      <c r="I476" s="4" t="s">
        <v>1382</v>
      </c>
    </row>
    <row r="477" spans="1:9" x14ac:dyDescent="0.25">
      <c r="A477" s="1">
        <v>16000005</v>
      </c>
      <c r="B477" s="9" t="s">
        <v>1369</v>
      </c>
      <c r="C477" s="1" t="s">
        <v>1370</v>
      </c>
      <c r="E477" s="1" t="s">
        <v>1371</v>
      </c>
      <c r="F477" s="1" t="s">
        <v>1383</v>
      </c>
      <c r="G477" s="1" t="s">
        <v>1384</v>
      </c>
      <c r="H477" s="1" t="str">
        <f t="shared" si="7"/>
        <v>JASMINE SERRANO STEKSOVA</v>
      </c>
      <c r="I477" s="4" t="s">
        <v>1385</v>
      </c>
    </row>
    <row r="478" spans="1:9" x14ac:dyDescent="0.25">
      <c r="A478" s="1">
        <v>16000006</v>
      </c>
      <c r="B478" s="9" t="s">
        <v>1369</v>
      </c>
      <c r="C478" s="1" t="s">
        <v>1370</v>
      </c>
      <c r="E478" s="1" t="s">
        <v>1371</v>
      </c>
      <c r="F478" s="1" t="s">
        <v>1386</v>
      </c>
      <c r="G478" s="1" t="s">
        <v>1387</v>
      </c>
      <c r="H478" s="1" t="str">
        <f t="shared" si="7"/>
        <v>MAR TORRA MANGOT</v>
      </c>
      <c r="I478" s="4" t="s">
        <v>1388</v>
      </c>
    </row>
    <row r="479" spans="1:9" x14ac:dyDescent="0.25">
      <c r="A479" s="1">
        <v>17000001</v>
      </c>
      <c r="B479" s="9" t="s">
        <v>1078</v>
      </c>
      <c r="C479" s="1" t="s">
        <v>1389</v>
      </c>
      <c r="E479" s="1" t="s">
        <v>1390</v>
      </c>
      <c r="F479" s="1" t="s">
        <v>1391</v>
      </c>
      <c r="G479" s="1" t="s">
        <v>1392</v>
      </c>
      <c r="H479" s="1" t="str">
        <f t="shared" si="7"/>
        <v>ALISA PODGURSKA</v>
      </c>
      <c r="I479" s="4" t="s">
        <v>1393</v>
      </c>
    </row>
    <row r="480" spans="1:9" x14ac:dyDescent="0.25">
      <c r="A480" s="1">
        <v>18000001</v>
      </c>
      <c r="B480" s="9" t="s">
        <v>1113</v>
      </c>
      <c r="C480" s="18" t="s">
        <v>1114</v>
      </c>
      <c r="E480" s="1" t="s">
        <v>1394</v>
      </c>
      <c r="F480" s="1" t="s">
        <v>1116</v>
      </c>
      <c r="G480" s="1" t="s">
        <v>1117</v>
      </c>
      <c r="H480" s="1" t="str">
        <f t="shared" si="7"/>
        <v>IRIA LUGILDE</v>
      </c>
      <c r="I480" s="4" t="s">
        <v>1118</v>
      </c>
    </row>
    <row r="481" spans="1:9" x14ac:dyDescent="0.25">
      <c r="A481" s="1">
        <v>19000001</v>
      </c>
      <c r="B481" s="9" t="s">
        <v>1113</v>
      </c>
      <c r="C481" s="1" t="s">
        <v>1395</v>
      </c>
      <c r="E481" s="1" t="s">
        <v>1396</v>
      </c>
      <c r="F481" s="1" t="s">
        <v>1397</v>
      </c>
      <c r="G481" s="1" t="s">
        <v>1398</v>
      </c>
      <c r="H481" s="1" t="str">
        <f t="shared" si="7"/>
        <v>AITANA GARCIA ALVAREZ</v>
      </c>
      <c r="I481" s="4" t="s">
        <v>1399</v>
      </c>
    </row>
    <row r="482" spans="1:9" x14ac:dyDescent="0.25">
      <c r="A482" s="1">
        <v>19000002</v>
      </c>
      <c r="B482" s="9" t="s">
        <v>1113</v>
      </c>
      <c r="C482" s="1" t="s">
        <v>1395</v>
      </c>
      <c r="E482" s="1" t="s">
        <v>1396</v>
      </c>
      <c r="F482" s="1" t="s">
        <v>1400</v>
      </c>
      <c r="G482" s="1" t="s">
        <v>111</v>
      </c>
      <c r="H482" s="1" t="str">
        <f t="shared" si="7"/>
        <v xml:space="preserve">MARIA ESCOBAR CUEVA </v>
      </c>
      <c r="I482" s="4" t="s">
        <v>1401</v>
      </c>
    </row>
    <row r="483" spans="1:9" x14ac:dyDescent="0.25">
      <c r="A483" s="1">
        <v>19000003</v>
      </c>
      <c r="B483" s="9" t="s">
        <v>1113</v>
      </c>
      <c r="C483" s="1" t="s">
        <v>1395</v>
      </c>
      <c r="E483" s="1" t="s">
        <v>1396</v>
      </c>
      <c r="F483" s="1" t="s">
        <v>1402</v>
      </c>
      <c r="G483" s="1" t="s">
        <v>1403</v>
      </c>
      <c r="H483" s="1" t="str">
        <f t="shared" ref="H483:H546" si="8">G483&amp;" "&amp;F483</f>
        <v>GEMA VILLA ALVAREZ</v>
      </c>
      <c r="I483" s="4" t="s">
        <v>1404</v>
      </c>
    </row>
    <row r="484" spans="1:9" x14ac:dyDescent="0.25">
      <c r="A484" s="1">
        <v>214974</v>
      </c>
      <c r="B484" s="9" t="s">
        <v>223</v>
      </c>
      <c r="C484" s="1" t="s">
        <v>224</v>
      </c>
      <c r="D484" s="1" t="s">
        <v>225</v>
      </c>
      <c r="E484" s="1" t="s">
        <v>226</v>
      </c>
      <c r="F484" s="1" t="s">
        <v>1405</v>
      </c>
      <c r="G484" s="1" t="s">
        <v>1406</v>
      </c>
      <c r="H484" s="1" t="str">
        <f t="shared" si="8"/>
        <v>GONCALO MAURICIO RODRIGUES</v>
      </c>
      <c r="I484" s="4" t="s">
        <v>1407</v>
      </c>
    </row>
    <row r="485" spans="1:9" x14ac:dyDescent="0.25">
      <c r="A485" s="12">
        <v>105525</v>
      </c>
      <c r="B485" s="1" t="s">
        <v>301</v>
      </c>
      <c r="C485" s="1" t="s">
        <v>621</v>
      </c>
      <c r="D485" s="1" t="s">
        <v>622</v>
      </c>
      <c r="E485" s="1" t="s">
        <v>623</v>
      </c>
      <c r="F485" s="12" t="s">
        <v>1408</v>
      </c>
      <c r="G485" s="12" t="s">
        <v>1409</v>
      </c>
      <c r="H485" s="1" t="str">
        <f t="shared" si="8"/>
        <v>SUSANA TERESA FAGULHA</v>
      </c>
      <c r="I485" s="17" t="s">
        <v>1410</v>
      </c>
    </row>
    <row r="486" spans="1:9" x14ac:dyDescent="0.25">
      <c r="A486" s="12">
        <v>122228</v>
      </c>
      <c r="B486" s="1" t="s">
        <v>301</v>
      </c>
      <c r="C486" s="1" t="s">
        <v>621</v>
      </c>
      <c r="D486" s="1" t="s">
        <v>622</v>
      </c>
      <c r="E486" s="1" t="s">
        <v>623</v>
      </c>
      <c r="F486" s="12" t="s">
        <v>1411</v>
      </c>
      <c r="G486" s="12" t="s">
        <v>228</v>
      </c>
      <c r="H486" s="1" t="str">
        <f t="shared" si="8"/>
        <v>MARTA RIBEIRO DIAS</v>
      </c>
      <c r="I486" s="17" t="s">
        <v>1412</v>
      </c>
    </row>
    <row r="487" spans="1:9" x14ac:dyDescent="0.25">
      <c r="A487" s="1">
        <v>216778</v>
      </c>
      <c r="B487" s="1" t="s">
        <v>308</v>
      </c>
      <c r="C487" s="1" t="s">
        <v>825</v>
      </c>
      <c r="D487" s="1" t="s">
        <v>826</v>
      </c>
      <c r="E487" s="1" t="s">
        <v>827</v>
      </c>
      <c r="F487" s="12" t="s">
        <v>1413</v>
      </c>
      <c r="G487" s="12" t="s">
        <v>1414</v>
      </c>
      <c r="H487" s="1" t="str">
        <f t="shared" si="8"/>
        <v>MIGUEL TORRES VALENTE</v>
      </c>
      <c r="I487" s="17" t="s">
        <v>288</v>
      </c>
    </row>
    <row r="488" spans="1:9" x14ac:dyDescent="0.25">
      <c r="A488" s="12">
        <v>216775</v>
      </c>
      <c r="B488" s="1" t="s">
        <v>308</v>
      </c>
      <c r="C488" s="1" t="s">
        <v>825</v>
      </c>
      <c r="D488" s="1" t="s">
        <v>826</v>
      </c>
      <c r="E488" s="1" t="s">
        <v>827</v>
      </c>
      <c r="F488" s="12" t="s">
        <v>1415</v>
      </c>
      <c r="G488" s="12" t="s">
        <v>1416</v>
      </c>
      <c r="H488" s="1" t="str">
        <f t="shared" si="8"/>
        <v>JOAO PEDRO PEREIRA</v>
      </c>
      <c r="I488" s="17" t="s">
        <v>1417</v>
      </c>
    </row>
    <row r="489" spans="1:9" x14ac:dyDescent="0.25">
      <c r="A489" s="12">
        <v>216776</v>
      </c>
      <c r="B489" s="1" t="s">
        <v>308</v>
      </c>
      <c r="C489" s="1" t="s">
        <v>825</v>
      </c>
      <c r="D489" s="1" t="s">
        <v>826</v>
      </c>
      <c r="E489" s="1" t="s">
        <v>827</v>
      </c>
      <c r="F489" s="12" t="s">
        <v>1418</v>
      </c>
      <c r="G489" s="12" t="s">
        <v>1406</v>
      </c>
      <c r="H489" s="1" t="str">
        <f t="shared" si="8"/>
        <v>GONCALO GODINHO GONCALVES</v>
      </c>
      <c r="I489" s="17" t="s">
        <v>1419</v>
      </c>
    </row>
    <row r="490" spans="1:9" x14ac:dyDescent="0.25">
      <c r="A490" s="12">
        <v>216777</v>
      </c>
      <c r="B490" s="1" t="s">
        <v>308</v>
      </c>
      <c r="C490" s="1" t="s">
        <v>825</v>
      </c>
      <c r="D490" s="1" t="s">
        <v>826</v>
      </c>
      <c r="E490" s="1" t="s">
        <v>827</v>
      </c>
      <c r="F490" s="12" t="s">
        <v>1415</v>
      </c>
      <c r="G490" s="12" t="s">
        <v>1416</v>
      </c>
      <c r="H490" s="1" t="str">
        <f t="shared" si="8"/>
        <v>JOAO PEDRO PEREIRA</v>
      </c>
      <c r="I490" s="17" t="s">
        <v>1420</v>
      </c>
    </row>
    <row r="491" spans="1:9" x14ac:dyDescent="0.25">
      <c r="A491" s="10">
        <v>215060</v>
      </c>
      <c r="B491" s="1" t="s">
        <v>308</v>
      </c>
      <c r="C491" s="1" t="s">
        <v>825</v>
      </c>
      <c r="D491" s="1" t="s">
        <v>826</v>
      </c>
      <c r="E491" s="1" t="s">
        <v>827</v>
      </c>
      <c r="F491" s="12" t="s">
        <v>1421</v>
      </c>
      <c r="G491" s="12" t="s">
        <v>268</v>
      </c>
      <c r="H491" s="1" t="str">
        <f t="shared" si="8"/>
        <v>MIRIAM JESUS MANARTE</v>
      </c>
      <c r="I491" s="17" t="s">
        <v>1422</v>
      </c>
    </row>
    <row r="492" spans="1:9" x14ac:dyDescent="0.25">
      <c r="A492" s="10">
        <v>212436</v>
      </c>
      <c r="B492" s="1" t="s">
        <v>308</v>
      </c>
      <c r="C492" s="1" t="s">
        <v>825</v>
      </c>
      <c r="D492" s="1" t="s">
        <v>826</v>
      </c>
      <c r="E492" s="1" t="s">
        <v>827</v>
      </c>
      <c r="F492" s="12" t="s">
        <v>1423</v>
      </c>
      <c r="G492" s="12" t="s">
        <v>322</v>
      </c>
      <c r="H492" s="1" t="str">
        <f t="shared" si="8"/>
        <v>MARGARIDA RODRIGUES FERREIRA</v>
      </c>
      <c r="I492" s="17" t="s">
        <v>1424</v>
      </c>
    </row>
    <row r="493" spans="1:9" x14ac:dyDescent="0.25">
      <c r="A493" s="10">
        <v>206009</v>
      </c>
      <c r="B493" s="1" t="s">
        <v>308</v>
      </c>
      <c r="C493" s="1" t="s">
        <v>825</v>
      </c>
      <c r="D493" s="1" t="s">
        <v>826</v>
      </c>
      <c r="E493" s="1" t="s">
        <v>827</v>
      </c>
      <c r="F493" s="12" t="s">
        <v>1425</v>
      </c>
      <c r="G493" s="12" t="s">
        <v>473</v>
      </c>
      <c r="H493" s="1" t="str">
        <f t="shared" si="8"/>
        <v>LARA ALMEIDA MORETE</v>
      </c>
      <c r="I493" s="17" t="s">
        <v>1426</v>
      </c>
    </row>
    <row r="494" spans="1:9" x14ac:dyDescent="0.25">
      <c r="A494" s="10">
        <v>212443</v>
      </c>
      <c r="B494" s="1" t="s">
        <v>308</v>
      </c>
      <c r="C494" s="1" t="s">
        <v>825</v>
      </c>
      <c r="D494" s="1" t="s">
        <v>826</v>
      </c>
      <c r="E494" s="1" t="s">
        <v>827</v>
      </c>
      <c r="F494" s="12" t="s">
        <v>366</v>
      </c>
      <c r="G494" s="12" t="s">
        <v>111</v>
      </c>
      <c r="H494" s="1" t="str">
        <f t="shared" si="8"/>
        <v>MARIA PINTO SOUSA</v>
      </c>
      <c r="I494" s="17" t="s">
        <v>1427</v>
      </c>
    </row>
    <row r="495" spans="1:9" x14ac:dyDescent="0.25">
      <c r="A495" s="10">
        <v>209089</v>
      </c>
      <c r="B495" s="1" t="s">
        <v>308</v>
      </c>
      <c r="C495" s="1" t="s">
        <v>825</v>
      </c>
      <c r="D495" s="1" t="s">
        <v>826</v>
      </c>
      <c r="E495" s="1" t="s">
        <v>827</v>
      </c>
      <c r="F495" s="12" t="s">
        <v>1428</v>
      </c>
      <c r="G495" s="12" t="s">
        <v>199</v>
      </c>
      <c r="H495" s="1" t="str">
        <f t="shared" si="8"/>
        <v>MATILDE OLIVEIRA COSTA</v>
      </c>
      <c r="I495" s="17" t="s">
        <v>1429</v>
      </c>
    </row>
    <row r="496" spans="1:9" x14ac:dyDescent="0.25">
      <c r="A496" s="10">
        <v>216774</v>
      </c>
      <c r="B496" s="1" t="s">
        <v>308</v>
      </c>
      <c r="C496" s="1" t="s">
        <v>825</v>
      </c>
      <c r="D496" s="1" t="s">
        <v>826</v>
      </c>
      <c r="E496" s="1" t="s">
        <v>827</v>
      </c>
      <c r="F496" s="12" t="s">
        <v>1430</v>
      </c>
      <c r="G496" s="12" t="s">
        <v>133</v>
      </c>
      <c r="H496" s="1" t="str">
        <f t="shared" si="8"/>
        <v>SOFIA OLIVEIRA SILVA</v>
      </c>
      <c r="I496" s="17" t="s">
        <v>1431</v>
      </c>
    </row>
    <row r="497" spans="1:9" x14ac:dyDescent="0.25">
      <c r="A497" s="12">
        <v>106609</v>
      </c>
      <c r="B497" s="1" t="s">
        <v>106</v>
      </c>
      <c r="C497" s="1" t="s">
        <v>107</v>
      </c>
      <c r="D497" s="1" t="s">
        <v>108</v>
      </c>
      <c r="E497" s="1" t="s">
        <v>109</v>
      </c>
      <c r="F497" s="12" t="s">
        <v>1432</v>
      </c>
      <c r="G497" s="12" t="s">
        <v>130</v>
      </c>
      <c r="H497" s="1" t="str">
        <f t="shared" si="8"/>
        <v>MARIANA SOFIA CORREIA</v>
      </c>
      <c r="I497" s="17" t="s">
        <v>1433</v>
      </c>
    </row>
    <row r="498" spans="1:9" x14ac:dyDescent="0.25">
      <c r="A498" s="10">
        <v>216139</v>
      </c>
      <c r="B498" s="1" t="s">
        <v>106</v>
      </c>
      <c r="C498" s="1" t="s">
        <v>107</v>
      </c>
      <c r="D498" s="1" t="s">
        <v>108</v>
      </c>
      <c r="E498" s="1" t="s">
        <v>109</v>
      </c>
      <c r="F498" s="12" t="s">
        <v>1434</v>
      </c>
      <c r="G498" s="12" t="s">
        <v>130</v>
      </c>
      <c r="H498" s="1" t="str">
        <f t="shared" si="8"/>
        <v>MARIANA MARTINS SOARES</v>
      </c>
      <c r="I498" s="17" t="s">
        <v>1435</v>
      </c>
    </row>
    <row r="499" spans="1:9" x14ac:dyDescent="0.25">
      <c r="A499" s="10">
        <v>216569</v>
      </c>
      <c r="B499" s="1" t="s">
        <v>106</v>
      </c>
      <c r="C499" s="1" t="s">
        <v>107</v>
      </c>
      <c r="D499" s="1" t="s">
        <v>108</v>
      </c>
      <c r="E499" s="1" t="s">
        <v>109</v>
      </c>
      <c r="F499" s="12" t="s">
        <v>1436</v>
      </c>
      <c r="G499" s="12" t="s">
        <v>1437</v>
      </c>
      <c r="H499" s="1" t="str">
        <f t="shared" si="8"/>
        <v>ANASTASIIA FOMICHENKO</v>
      </c>
      <c r="I499" s="17" t="s">
        <v>1438</v>
      </c>
    </row>
    <row r="500" spans="1:9" x14ac:dyDescent="0.25">
      <c r="A500" s="12">
        <v>213637</v>
      </c>
      <c r="B500" s="1" t="s">
        <v>331</v>
      </c>
      <c r="C500" s="1" t="s">
        <v>512</v>
      </c>
      <c r="D500" s="1" t="s">
        <v>513</v>
      </c>
      <c r="E500" s="1" t="s">
        <v>514</v>
      </c>
      <c r="F500" s="12" t="s">
        <v>1439</v>
      </c>
      <c r="G500" s="12" t="s">
        <v>236</v>
      </c>
      <c r="H500" s="1" t="str">
        <f t="shared" si="8"/>
        <v>INES OLIVEIRA XAVIER</v>
      </c>
      <c r="I500" s="17" t="s">
        <v>1440</v>
      </c>
    </row>
    <row r="501" spans="1:9" x14ac:dyDescent="0.25">
      <c r="A501" s="12">
        <v>213639</v>
      </c>
      <c r="B501" s="1" t="s">
        <v>331</v>
      </c>
      <c r="C501" s="1" t="s">
        <v>512</v>
      </c>
      <c r="D501" s="1" t="s">
        <v>513</v>
      </c>
      <c r="E501" s="1" t="s">
        <v>514</v>
      </c>
      <c r="F501" s="12" t="s">
        <v>1441</v>
      </c>
      <c r="G501" s="12" t="s">
        <v>322</v>
      </c>
      <c r="H501" s="1" t="str">
        <f t="shared" si="8"/>
        <v>MARGARIDA GUADALUPE CASTRO</v>
      </c>
      <c r="I501" s="17" t="s">
        <v>1442</v>
      </c>
    </row>
    <row r="502" spans="1:9" x14ac:dyDescent="0.25">
      <c r="A502" s="10">
        <v>104948</v>
      </c>
      <c r="B502" s="1" t="s">
        <v>331</v>
      </c>
      <c r="C502" s="1" t="s">
        <v>512</v>
      </c>
      <c r="D502" s="1" t="s">
        <v>513</v>
      </c>
      <c r="E502" s="1" t="s">
        <v>514</v>
      </c>
      <c r="F502" s="12" t="s">
        <v>1443</v>
      </c>
      <c r="G502" s="12" t="s">
        <v>164</v>
      </c>
      <c r="H502" s="1" t="str">
        <f t="shared" si="8"/>
        <v>ANA RAQUEL AZEVEDO</v>
      </c>
      <c r="I502" s="17" t="s">
        <v>1444</v>
      </c>
    </row>
    <row r="503" spans="1:9" x14ac:dyDescent="0.25">
      <c r="A503" s="1">
        <v>131115</v>
      </c>
      <c r="B503" s="1" t="s">
        <v>331</v>
      </c>
      <c r="C503" s="1" t="s">
        <v>512</v>
      </c>
      <c r="D503" s="1" t="s">
        <v>513</v>
      </c>
      <c r="E503" s="1" t="s">
        <v>514</v>
      </c>
      <c r="F503" s="12" t="s">
        <v>1445</v>
      </c>
      <c r="G503" s="12" t="s">
        <v>164</v>
      </c>
      <c r="H503" s="1" t="str">
        <f t="shared" si="8"/>
        <v>ANA CLAUDIA ARAUJO</v>
      </c>
      <c r="I503" s="17" t="s">
        <v>1446</v>
      </c>
    </row>
    <row r="504" spans="1:9" x14ac:dyDescent="0.25">
      <c r="A504" s="1">
        <v>20000001</v>
      </c>
      <c r="B504" s="1" t="s">
        <v>1447</v>
      </c>
      <c r="C504" s="1" t="s">
        <v>1448</v>
      </c>
      <c r="E504" s="1" t="s">
        <v>1449</v>
      </c>
      <c r="F504" s="12" t="s">
        <v>1450</v>
      </c>
      <c r="G504" s="12" t="s">
        <v>1451</v>
      </c>
      <c r="H504" s="1" t="str">
        <f t="shared" si="8"/>
        <v>ZEA MONTFORT</v>
      </c>
      <c r="I504" s="17" t="s">
        <v>1452</v>
      </c>
    </row>
    <row r="505" spans="1:9" x14ac:dyDescent="0.25">
      <c r="A505" s="1">
        <v>20000002</v>
      </c>
      <c r="B505" s="1" t="s">
        <v>1447</v>
      </c>
      <c r="C505" s="1" t="s">
        <v>1448</v>
      </c>
      <c r="E505" s="1" t="s">
        <v>1449</v>
      </c>
      <c r="F505" s="12" t="s">
        <v>1453</v>
      </c>
      <c r="G505" s="12" t="s">
        <v>1454</v>
      </c>
      <c r="H505" s="1" t="str">
        <f t="shared" si="8"/>
        <v>EMILY RUGGIER</v>
      </c>
      <c r="I505" s="17" t="s">
        <v>1455</v>
      </c>
    </row>
    <row r="506" spans="1:9" x14ac:dyDescent="0.25">
      <c r="A506" s="1">
        <v>20000003</v>
      </c>
      <c r="B506" s="1" t="s">
        <v>1447</v>
      </c>
      <c r="C506" s="1" t="s">
        <v>1448</v>
      </c>
      <c r="E506" s="1" t="s">
        <v>1449</v>
      </c>
      <c r="F506" s="12" t="s">
        <v>1456</v>
      </c>
      <c r="G506" s="12" t="s">
        <v>1457</v>
      </c>
      <c r="H506" s="1" t="str">
        <f t="shared" si="8"/>
        <v>MARTINA MOVTCHAN</v>
      </c>
      <c r="I506" s="17" t="s">
        <v>1458</v>
      </c>
    </row>
    <row r="507" spans="1:9" x14ac:dyDescent="0.25">
      <c r="A507" s="1">
        <v>20000004</v>
      </c>
      <c r="B507" s="1" t="s">
        <v>1447</v>
      </c>
      <c r="C507" s="1" t="s">
        <v>1448</v>
      </c>
      <c r="E507" s="1" t="s">
        <v>1449</v>
      </c>
      <c r="F507" s="12" t="s">
        <v>1459</v>
      </c>
      <c r="G507" s="12" t="s">
        <v>1460</v>
      </c>
      <c r="H507" s="1" t="str">
        <f t="shared" si="8"/>
        <v>DAVIDA BONANNO</v>
      </c>
      <c r="I507" s="17" t="s">
        <v>582</v>
      </c>
    </row>
    <row r="508" spans="1:9" x14ac:dyDescent="0.25">
      <c r="A508" s="1">
        <v>20000005</v>
      </c>
      <c r="B508" s="1" t="s">
        <v>1447</v>
      </c>
      <c r="C508" s="1" t="s">
        <v>1448</v>
      </c>
      <c r="E508" s="1" t="s">
        <v>1449</v>
      </c>
      <c r="F508" s="12" t="s">
        <v>1461</v>
      </c>
      <c r="G508" s="12" t="s">
        <v>164</v>
      </c>
      <c r="H508" s="1" t="str">
        <f t="shared" si="8"/>
        <v>ANA CULIC</v>
      </c>
      <c r="I508" s="17" t="s">
        <v>1462</v>
      </c>
    </row>
    <row r="509" spans="1:9" x14ac:dyDescent="0.25">
      <c r="A509" s="1">
        <v>20000006</v>
      </c>
      <c r="B509" s="1" t="s">
        <v>1447</v>
      </c>
      <c r="C509" s="1" t="s">
        <v>1448</v>
      </c>
      <c r="E509" s="1" t="s">
        <v>1449</v>
      </c>
      <c r="F509" s="12" t="s">
        <v>1463</v>
      </c>
      <c r="G509" s="12" t="s">
        <v>1464</v>
      </c>
      <c r="H509" s="1" t="str">
        <f t="shared" si="8"/>
        <v>THEA BLAKE</v>
      </c>
      <c r="I509" s="17" t="s">
        <v>1465</v>
      </c>
    </row>
    <row r="510" spans="1:9" x14ac:dyDescent="0.25">
      <c r="A510" s="1">
        <v>20000007</v>
      </c>
      <c r="B510" s="1" t="s">
        <v>1447</v>
      </c>
      <c r="C510" s="1" t="s">
        <v>1448</v>
      </c>
      <c r="E510" s="1" t="s">
        <v>1449</v>
      </c>
      <c r="F510" s="12" t="s">
        <v>1466</v>
      </c>
      <c r="G510" s="12" t="s">
        <v>896</v>
      </c>
      <c r="H510" s="1" t="str">
        <f t="shared" si="8"/>
        <v>NICOLE TOMIC FELICE</v>
      </c>
      <c r="I510" s="17" t="s">
        <v>1467</v>
      </c>
    </row>
    <row r="511" spans="1:9" x14ac:dyDescent="0.25">
      <c r="A511" s="1">
        <v>20000008</v>
      </c>
      <c r="B511" s="1" t="s">
        <v>1447</v>
      </c>
      <c r="C511" s="1" t="s">
        <v>1448</v>
      </c>
      <c r="E511" s="1" t="s">
        <v>1449</v>
      </c>
      <c r="F511" s="12" t="s">
        <v>1468</v>
      </c>
      <c r="G511" s="12" t="s">
        <v>1469</v>
      </c>
      <c r="H511" s="1" t="str">
        <f t="shared" si="8"/>
        <v>KYLIE ZERAFA</v>
      </c>
      <c r="I511" s="17" t="s">
        <v>1470</v>
      </c>
    </row>
    <row r="512" spans="1:9" x14ac:dyDescent="0.25">
      <c r="A512" s="12">
        <v>26952</v>
      </c>
      <c r="B512" s="1" t="s">
        <v>301</v>
      </c>
      <c r="C512" s="1" t="s">
        <v>464</v>
      </c>
      <c r="D512" s="1" t="s">
        <v>465</v>
      </c>
      <c r="E512" s="1" t="s">
        <v>466</v>
      </c>
      <c r="F512" s="12" t="s">
        <v>1471</v>
      </c>
      <c r="G512" s="12" t="s">
        <v>1472</v>
      </c>
      <c r="H512" s="1" t="str">
        <f t="shared" si="8"/>
        <v>NADIA TELES CORREIA</v>
      </c>
      <c r="I512" s="17" t="s">
        <v>1473</v>
      </c>
    </row>
    <row r="513" spans="1:9" x14ac:dyDescent="0.25">
      <c r="A513" s="12">
        <v>109012</v>
      </c>
      <c r="B513" s="1" t="s">
        <v>301</v>
      </c>
      <c r="C513" s="1" t="s">
        <v>464</v>
      </c>
      <c r="D513" s="1" t="s">
        <v>465</v>
      </c>
      <c r="E513" s="1" t="s">
        <v>466</v>
      </c>
      <c r="F513" s="12" t="s">
        <v>1474</v>
      </c>
      <c r="G513" s="12" t="s">
        <v>428</v>
      </c>
      <c r="H513" s="1" t="str">
        <f t="shared" si="8"/>
        <v>BRUNO MIGUEL CARGALEIRO</v>
      </c>
      <c r="I513" s="17" t="s">
        <v>1475</v>
      </c>
    </row>
    <row r="514" spans="1:9" x14ac:dyDescent="0.25">
      <c r="A514" s="10">
        <v>207713</v>
      </c>
      <c r="B514" s="1" t="s">
        <v>331</v>
      </c>
      <c r="C514" s="1" t="s">
        <v>342</v>
      </c>
      <c r="D514" s="1" t="s">
        <v>343</v>
      </c>
      <c r="E514" s="1" t="s">
        <v>344</v>
      </c>
      <c r="F514" s="12" t="s">
        <v>1476</v>
      </c>
      <c r="G514" s="12" t="s">
        <v>1477</v>
      </c>
      <c r="H514" s="1" t="str">
        <f t="shared" si="8"/>
        <v>RUI FILIPE MORAIS</v>
      </c>
      <c r="I514" s="17" t="s">
        <v>1478</v>
      </c>
    </row>
    <row r="515" spans="1:9" x14ac:dyDescent="0.25">
      <c r="A515" s="10">
        <v>121478</v>
      </c>
      <c r="B515" s="1" t="s">
        <v>331</v>
      </c>
      <c r="C515" s="1" t="s">
        <v>342</v>
      </c>
      <c r="D515" s="1" t="s">
        <v>343</v>
      </c>
      <c r="E515" s="1" t="s">
        <v>344</v>
      </c>
      <c r="F515" s="12" t="s">
        <v>1479</v>
      </c>
      <c r="G515" s="12" t="s">
        <v>191</v>
      </c>
      <c r="H515" s="1" t="str">
        <f t="shared" si="8"/>
        <v>BEATRIZ MACHADO BRAGA</v>
      </c>
      <c r="I515" s="17" t="s">
        <v>1480</v>
      </c>
    </row>
    <row r="516" spans="1:9" x14ac:dyDescent="0.25">
      <c r="A516" s="10">
        <v>133203</v>
      </c>
      <c r="B516" s="1" t="s">
        <v>331</v>
      </c>
      <c r="C516" s="1" t="s">
        <v>342</v>
      </c>
      <c r="D516" s="1" t="s">
        <v>343</v>
      </c>
      <c r="E516" s="1" t="s">
        <v>344</v>
      </c>
      <c r="F516" s="12" t="s">
        <v>1481</v>
      </c>
      <c r="G516" s="12" t="s">
        <v>111</v>
      </c>
      <c r="H516" s="1" t="str">
        <f t="shared" si="8"/>
        <v>MARIA INES CERQUEIRA</v>
      </c>
      <c r="I516" s="17" t="s">
        <v>1482</v>
      </c>
    </row>
    <row r="517" spans="1:9" x14ac:dyDescent="0.25">
      <c r="A517" s="10">
        <v>213609</v>
      </c>
      <c r="B517" s="1" t="s">
        <v>331</v>
      </c>
      <c r="C517" s="1" t="s">
        <v>342</v>
      </c>
      <c r="D517" s="1" t="s">
        <v>343</v>
      </c>
      <c r="E517" s="1" t="s">
        <v>344</v>
      </c>
      <c r="F517" s="12" t="s">
        <v>1483</v>
      </c>
      <c r="G517" s="12" t="s">
        <v>127</v>
      </c>
      <c r="H517" s="1" t="str">
        <f t="shared" si="8"/>
        <v>FILIPA ARAUJO CORREIA</v>
      </c>
      <c r="I517" s="17" t="s">
        <v>1484</v>
      </c>
    </row>
    <row r="518" spans="1:9" x14ac:dyDescent="0.25">
      <c r="A518" s="10">
        <v>110416</v>
      </c>
      <c r="B518" s="1" t="s">
        <v>331</v>
      </c>
      <c r="C518" s="1" t="s">
        <v>342</v>
      </c>
      <c r="D518" s="1" t="s">
        <v>343</v>
      </c>
      <c r="E518" s="1" t="s">
        <v>344</v>
      </c>
      <c r="F518" s="12" t="s">
        <v>1485</v>
      </c>
      <c r="G518" s="12" t="s">
        <v>1486</v>
      </c>
      <c r="H518" s="1" t="str">
        <f t="shared" si="8"/>
        <v>SILVIA TELES PINTO</v>
      </c>
      <c r="I518" s="17" t="s">
        <v>1487</v>
      </c>
    </row>
    <row r="519" spans="1:9" x14ac:dyDescent="0.25">
      <c r="A519" s="10">
        <v>127874</v>
      </c>
      <c r="B519" s="1" t="s">
        <v>331</v>
      </c>
      <c r="C519" s="1" t="s">
        <v>342</v>
      </c>
      <c r="D519" s="1" t="s">
        <v>343</v>
      </c>
      <c r="E519" s="1" t="s">
        <v>344</v>
      </c>
      <c r="F519" s="12" t="s">
        <v>1488</v>
      </c>
      <c r="G519" s="12" t="s">
        <v>121</v>
      </c>
      <c r="H519" s="1" t="str">
        <f t="shared" si="8"/>
        <v>CATARINA BAYER CASTRO</v>
      </c>
      <c r="I519" s="17" t="s">
        <v>1489</v>
      </c>
    </row>
    <row r="520" spans="1:9" x14ac:dyDescent="0.25">
      <c r="A520" s="10">
        <v>211508</v>
      </c>
      <c r="B520" s="1" t="s">
        <v>331</v>
      </c>
      <c r="C520" s="1" t="s">
        <v>342</v>
      </c>
      <c r="D520" s="1" t="s">
        <v>343</v>
      </c>
      <c r="E520" s="1" t="s">
        <v>344</v>
      </c>
      <c r="F520" s="12" t="s">
        <v>1490</v>
      </c>
      <c r="G520" s="12" t="s">
        <v>823</v>
      </c>
      <c r="H520" s="1" t="str">
        <f t="shared" si="8"/>
        <v>CLAUDIA DANIELA ROCHA</v>
      </c>
      <c r="I520" s="17" t="s">
        <v>1491</v>
      </c>
    </row>
    <row r="521" spans="1:9" x14ac:dyDescent="0.25">
      <c r="A521" s="10">
        <v>208263</v>
      </c>
      <c r="B521" s="1" t="s">
        <v>331</v>
      </c>
      <c r="C521" s="1" t="s">
        <v>342</v>
      </c>
      <c r="D521" s="1" t="s">
        <v>343</v>
      </c>
      <c r="E521" s="1" t="s">
        <v>344</v>
      </c>
      <c r="F521" s="12" t="s">
        <v>1492</v>
      </c>
      <c r="G521" s="12" t="s">
        <v>313</v>
      </c>
      <c r="H521" s="1" t="str">
        <f t="shared" si="8"/>
        <v>JULIANA FERNANDES TAVEIRA</v>
      </c>
      <c r="I521" s="17" t="s">
        <v>1493</v>
      </c>
    </row>
    <row r="522" spans="1:9" x14ac:dyDescent="0.25">
      <c r="A522" s="10">
        <v>216846</v>
      </c>
      <c r="B522" s="1" t="s">
        <v>331</v>
      </c>
      <c r="C522" s="1" t="s">
        <v>342</v>
      </c>
      <c r="D522" s="1" t="s">
        <v>343</v>
      </c>
      <c r="E522" s="1" t="s">
        <v>344</v>
      </c>
      <c r="F522" s="12" t="s">
        <v>1494</v>
      </c>
      <c r="G522" s="12" t="s">
        <v>187</v>
      </c>
      <c r="H522" s="1" t="str">
        <f t="shared" si="8"/>
        <v>PATRICIA MENDES FONSECA</v>
      </c>
      <c r="I522" s="17" t="s">
        <v>1495</v>
      </c>
    </row>
    <row r="523" spans="1:9" x14ac:dyDescent="0.25">
      <c r="A523" s="10">
        <v>216847</v>
      </c>
      <c r="B523" s="1" t="s">
        <v>331</v>
      </c>
      <c r="C523" s="1" t="s">
        <v>342</v>
      </c>
      <c r="D523" s="1" t="s">
        <v>343</v>
      </c>
      <c r="E523" s="1" t="s">
        <v>344</v>
      </c>
      <c r="F523" s="12" t="s">
        <v>1496</v>
      </c>
      <c r="G523" s="12" t="s">
        <v>171</v>
      </c>
      <c r="H523" s="1" t="str">
        <f t="shared" si="8"/>
        <v>SUSANA ANDREIA MORGADO</v>
      </c>
      <c r="I523" s="17" t="s">
        <v>1497</v>
      </c>
    </row>
    <row r="524" spans="1:9" x14ac:dyDescent="0.25">
      <c r="A524" s="10">
        <v>210343</v>
      </c>
      <c r="B524" s="1" t="s">
        <v>331</v>
      </c>
      <c r="C524" s="1" t="s">
        <v>342</v>
      </c>
      <c r="D524" s="1" t="s">
        <v>343</v>
      </c>
      <c r="E524" s="1" t="s">
        <v>344</v>
      </c>
      <c r="F524" s="12" t="s">
        <v>1498</v>
      </c>
      <c r="G524" s="12" t="s">
        <v>1350</v>
      </c>
      <c r="H524" s="1" t="str">
        <f t="shared" si="8"/>
        <v>SANDRA MONICA FERREIRA</v>
      </c>
      <c r="I524" s="11" t="s">
        <v>1499</v>
      </c>
    </row>
    <row r="525" spans="1:9" x14ac:dyDescent="0.25">
      <c r="A525" s="12">
        <v>214959</v>
      </c>
      <c r="B525" s="1" t="s">
        <v>308</v>
      </c>
      <c r="C525" s="1" t="s">
        <v>309</v>
      </c>
      <c r="D525" s="1" t="s">
        <v>310</v>
      </c>
      <c r="E525" s="1" t="s">
        <v>311</v>
      </c>
      <c r="F525" s="12" t="s">
        <v>1500</v>
      </c>
      <c r="G525" s="12" t="s">
        <v>130</v>
      </c>
      <c r="H525" s="1" t="str">
        <f t="shared" si="8"/>
        <v>MARIANA PAIVA MENDONCA</v>
      </c>
      <c r="I525" s="17" t="s">
        <v>1501</v>
      </c>
    </row>
    <row r="526" spans="1:9" x14ac:dyDescent="0.25">
      <c r="A526" s="12">
        <v>214968</v>
      </c>
      <c r="B526" s="1" t="s">
        <v>308</v>
      </c>
      <c r="C526" s="1" t="s">
        <v>309</v>
      </c>
      <c r="D526" s="1" t="s">
        <v>310</v>
      </c>
      <c r="E526" s="1" t="s">
        <v>311</v>
      </c>
      <c r="F526" s="12" t="s">
        <v>733</v>
      </c>
      <c r="G526" s="12" t="s">
        <v>1502</v>
      </c>
      <c r="H526" s="1" t="str">
        <f t="shared" si="8"/>
        <v>ROSA MIGUEL SILVA</v>
      </c>
      <c r="I526" s="17" t="s">
        <v>1503</v>
      </c>
    </row>
    <row r="527" spans="1:9" x14ac:dyDescent="0.25">
      <c r="A527" s="12">
        <v>214539</v>
      </c>
      <c r="B527" s="1" t="s">
        <v>920</v>
      </c>
      <c r="C527" s="1" t="s">
        <v>921</v>
      </c>
      <c r="D527" s="1" t="s">
        <v>922</v>
      </c>
      <c r="E527" s="1" t="s">
        <v>923</v>
      </c>
      <c r="F527" s="1" t="s">
        <v>1504</v>
      </c>
      <c r="G527" s="12" t="s">
        <v>1505</v>
      </c>
      <c r="H527" s="1" t="str">
        <f t="shared" si="8"/>
        <v>KLYMENTYNA PSHENYCHNA</v>
      </c>
      <c r="I527" s="17" t="s">
        <v>1506</v>
      </c>
    </row>
    <row r="528" spans="1:9" x14ac:dyDescent="0.25">
      <c r="A528" s="12">
        <v>215102</v>
      </c>
      <c r="B528" s="1" t="s">
        <v>920</v>
      </c>
      <c r="C528" s="1" t="s">
        <v>921</v>
      </c>
      <c r="D528" s="1" t="s">
        <v>922</v>
      </c>
      <c r="E528" s="1" t="s">
        <v>923</v>
      </c>
      <c r="F528" s="1" t="s">
        <v>1507</v>
      </c>
      <c r="G528" s="1" t="s">
        <v>1508</v>
      </c>
      <c r="H528" s="1" t="str">
        <f t="shared" si="8"/>
        <v>BIANCA LEFTER</v>
      </c>
      <c r="I528" s="17" t="s">
        <v>1509</v>
      </c>
    </row>
    <row r="529" spans="1:9" x14ac:dyDescent="0.25">
      <c r="A529" s="12">
        <v>211577</v>
      </c>
      <c r="B529" s="9" t="s">
        <v>301</v>
      </c>
      <c r="C529" s="1" t="s">
        <v>302</v>
      </c>
      <c r="D529" s="17" t="s">
        <v>303</v>
      </c>
      <c r="E529" s="1" t="s">
        <v>304</v>
      </c>
      <c r="F529" s="1" t="s">
        <v>1510</v>
      </c>
      <c r="G529" s="1" t="s">
        <v>1511</v>
      </c>
      <c r="H529" s="1" t="str">
        <f t="shared" si="8"/>
        <v>GUSTAVO ALMEIDA MACHADO</v>
      </c>
      <c r="I529" s="17" t="s">
        <v>1512</v>
      </c>
    </row>
    <row r="530" spans="1:9" x14ac:dyDescent="0.25">
      <c r="A530" s="12">
        <v>217285</v>
      </c>
      <c r="B530" s="1" t="s">
        <v>301</v>
      </c>
      <c r="C530" s="1" t="s">
        <v>621</v>
      </c>
      <c r="D530" s="1" t="s">
        <v>622</v>
      </c>
      <c r="E530" s="1" t="s">
        <v>623</v>
      </c>
      <c r="F530" s="12" t="s">
        <v>1513</v>
      </c>
      <c r="G530" s="12" t="s">
        <v>1511</v>
      </c>
      <c r="H530" s="1" t="str">
        <f t="shared" si="8"/>
        <v>GUSTAVO LISBOA SILVA</v>
      </c>
      <c r="I530" s="31" t="s">
        <v>1514</v>
      </c>
    </row>
    <row r="531" spans="1:9" x14ac:dyDescent="0.25">
      <c r="A531" s="12">
        <v>217286</v>
      </c>
      <c r="B531" s="1" t="s">
        <v>301</v>
      </c>
      <c r="C531" s="1" t="s">
        <v>621</v>
      </c>
      <c r="D531" s="1" t="s">
        <v>622</v>
      </c>
      <c r="E531" s="1" t="s">
        <v>623</v>
      </c>
      <c r="F531" s="12" t="s">
        <v>1513</v>
      </c>
      <c r="G531" s="12" t="s">
        <v>442</v>
      </c>
      <c r="H531" s="1" t="str">
        <f t="shared" si="8"/>
        <v>RODRIGO LISBOA SILVA</v>
      </c>
      <c r="I531" s="31" t="s">
        <v>1514</v>
      </c>
    </row>
    <row r="532" spans="1:9" x14ac:dyDescent="0.25">
      <c r="A532" s="12">
        <v>217287</v>
      </c>
      <c r="B532" s="1" t="s">
        <v>301</v>
      </c>
      <c r="C532" s="1" t="s">
        <v>621</v>
      </c>
      <c r="D532" s="1" t="s">
        <v>622</v>
      </c>
      <c r="E532" s="1" t="s">
        <v>623</v>
      </c>
      <c r="F532" s="12" t="s">
        <v>1515</v>
      </c>
      <c r="G532" s="12" t="s">
        <v>121</v>
      </c>
      <c r="H532" s="1" t="str">
        <f t="shared" si="8"/>
        <v>CATARINA ALVAREZ LEAL</v>
      </c>
      <c r="I532" s="31" t="s">
        <v>1516</v>
      </c>
    </row>
    <row r="533" spans="1:9" x14ac:dyDescent="0.25">
      <c r="A533" s="12">
        <v>217288</v>
      </c>
      <c r="B533" s="1" t="s">
        <v>301</v>
      </c>
      <c r="C533" s="1" t="s">
        <v>621</v>
      </c>
      <c r="D533" s="1" t="s">
        <v>622</v>
      </c>
      <c r="E533" s="1" t="s">
        <v>623</v>
      </c>
      <c r="F533" s="12" t="s">
        <v>1517</v>
      </c>
      <c r="G533" s="12" t="s">
        <v>130</v>
      </c>
      <c r="H533" s="1" t="str">
        <f t="shared" si="8"/>
        <v>MARIANA PEREIRA NASCIMENTO</v>
      </c>
      <c r="I533" s="31" t="s">
        <v>1518</v>
      </c>
    </row>
    <row r="534" spans="1:9" x14ac:dyDescent="0.25">
      <c r="A534" s="12">
        <v>217289</v>
      </c>
      <c r="B534" s="1" t="s">
        <v>301</v>
      </c>
      <c r="C534" s="1" t="s">
        <v>621</v>
      </c>
      <c r="D534" s="1" t="s">
        <v>622</v>
      </c>
      <c r="E534" s="1" t="s">
        <v>623</v>
      </c>
      <c r="F534" s="66" t="s">
        <v>1102</v>
      </c>
      <c r="G534" s="12" t="s">
        <v>1103</v>
      </c>
      <c r="H534" s="1" t="str">
        <f t="shared" si="8"/>
        <v>ANTONINA STRYZHAKOVA</v>
      </c>
      <c r="I534" s="31" t="s">
        <v>1104</v>
      </c>
    </row>
    <row r="535" spans="1:9" x14ac:dyDescent="0.25">
      <c r="A535" s="12">
        <v>217292</v>
      </c>
      <c r="B535" s="1" t="s">
        <v>301</v>
      </c>
      <c r="C535" s="1" t="s">
        <v>621</v>
      </c>
      <c r="D535" s="1" t="s">
        <v>622</v>
      </c>
      <c r="E535" s="1" t="s">
        <v>623</v>
      </c>
      <c r="F535" s="12" t="s">
        <v>1519</v>
      </c>
      <c r="G535" s="12" t="s">
        <v>432</v>
      </c>
      <c r="H535" s="1" t="str">
        <f t="shared" si="8"/>
        <v>DARIA GRECOVA</v>
      </c>
      <c r="I535" s="31" t="s">
        <v>1520</v>
      </c>
    </row>
    <row r="536" spans="1:9" x14ac:dyDescent="0.25">
      <c r="A536" s="12">
        <v>217942</v>
      </c>
      <c r="B536" s="1" t="s">
        <v>301</v>
      </c>
      <c r="C536" s="1" t="s">
        <v>621</v>
      </c>
      <c r="D536" s="1" t="s">
        <v>622</v>
      </c>
      <c r="E536" s="1" t="s">
        <v>623</v>
      </c>
      <c r="F536" s="12" t="s">
        <v>1521</v>
      </c>
      <c r="G536" s="12" t="s">
        <v>1522</v>
      </c>
      <c r="H536" s="1" t="str">
        <f t="shared" si="8"/>
        <v>ULIANA KOMAROVA</v>
      </c>
      <c r="I536" s="31" t="s">
        <v>1523</v>
      </c>
    </row>
    <row r="537" spans="1:9" x14ac:dyDescent="0.25">
      <c r="A537" s="12">
        <v>217943</v>
      </c>
      <c r="B537" s="1" t="s">
        <v>301</v>
      </c>
      <c r="C537" s="1" t="s">
        <v>621</v>
      </c>
      <c r="D537" s="1" t="s">
        <v>622</v>
      </c>
      <c r="E537" s="1" t="s">
        <v>623</v>
      </c>
      <c r="F537" s="12" t="s">
        <v>1524</v>
      </c>
      <c r="G537" s="12" t="s">
        <v>1100</v>
      </c>
      <c r="H537" s="1" t="str">
        <f t="shared" si="8"/>
        <v>KIRA GORENCOVA</v>
      </c>
      <c r="I537" s="31" t="s">
        <v>1525</v>
      </c>
    </row>
    <row r="538" spans="1:9" x14ac:dyDescent="0.25">
      <c r="A538" s="12">
        <v>203869</v>
      </c>
      <c r="B538" s="1" t="s">
        <v>301</v>
      </c>
      <c r="C538" s="1" t="s">
        <v>621</v>
      </c>
      <c r="D538" s="1" t="s">
        <v>622</v>
      </c>
      <c r="E538" s="1" t="s">
        <v>623</v>
      </c>
      <c r="F538" s="12" t="s">
        <v>1526</v>
      </c>
      <c r="G538" s="12" t="s">
        <v>1527</v>
      </c>
      <c r="H538" s="1" t="str">
        <f t="shared" si="8"/>
        <v>DANIEL MONOZ LOPES</v>
      </c>
      <c r="I538" s="31" t="s">
        <v>1528</v>
      </c>
    </row>
    <row r="539" spans="1:9" x14ac:dyDescent="0.25">
      <c r="A539" s="12">
        <v>131377</v>
      </c>
      <c r="B539" s="1" t="s">
        <v>301</v>
      </c>
      <c r="C539" s="1" t="s">
        <v>621</v>
      </c>
      <c r="D539" s="1" t="s">
        <v>622</v>
      </c>
      <c r="E539" s="1" t="s">
        <v>623</v>
      </c>
      <c r="F539" s="12" t="s">
        <v>1529</v>
      </c>
      <c r="G539" s="12" t="s">
        <v>1530</v>
      </c>
      <c r="H539" s="1" t="str">
        <f t="shared" si="8"/>
        <v>DANIEL ALEXNDRE ASCENSO</v>
      </c>
      <c r="I539" s="31" t="s">
        <v>1531</v>
      </c>
    </row>
    <row r="540" spans="1:9" x14ac:dyDescent="0.25">
      <c r="A540" s="12">
        <v>217763</v>
      </c>
      <c r="B540" s="1" t="s">
        <v>106</v>
      </c>
      <c r="C540" s="1" t="s">
        <v>107</v>
      </c>
      <c r="D540" s="1" t="s">
        <v>108</v>
      </c>
      <c r="E540" s="1" t="s">
        <v>109</v>
      </c>
      <c r="F540" s="12" t="s">
        <v>1532</v>
      </c>
      <c r="G540" s="12" t="s">
        <v>199</v>
      </c>
      <c r="H540" s="1" t="str">
        <f t="shared" si="8"/>
        <v>MATILDE SILVA PALHOCO</v>
      </c>
      <c r="I540" s="31" t="s">
        <v>1531</v>
      </c>
    </row>
    <row r="541" spans="1:9" x14ac:dyDescent="0.25">
      <c r="A541" s="12">
        <v>217712</v>
      </c>
      <c r="B541" s="1" t="s">
        <v>106</v>
      </c>
      <c r="C541" s="1" t="s">
        <v>107</v>
      </c>
      <c r="D541" s="1" t="s">
        <v>108</v>
      </c>
      <c r="E541" s="1" t="s">
        <v>109</v>
      </c>
      <c r="F541" s="12" t="s">
        <v>1533</v>
      </c>
      <c r="G541" s="12" t="s">
        <v>111</v>
      </c>
      <c r="H541" s="1" t="str">
        <f t="shared" si="8"/>
        <v>MARIA LEONOR FIGUEIRAS</v>
      </c>
      <c r="I541" s="17" t="s">
        <v>1534</v>
      </c>
    </row>
    <row r="542" spans="1:9" x14ac:dyDescent="0.25">
      <c r="A542" s="12">
        <v>214973</v>
      </c>
      <c r="B542" s="1" t="s">
        <v>223</v>
      </c>
      <c r="C542" s="1" t="s">
        <v>224</v>
      </c>
      <c r="D542" s="1" t="s">
        <v>225</v>
      </c>
      <c r="E542" s="1" t="s">
        <v>226</v>
      </c>
      <c r="F542" s="1" t="s">
        <v>262</v>
      </c>
      <c r="G542" s="1" t="s">
        <v>1535</v>
      </c>
      <c r="H542" s="1" t="str">
        <f t="shared" si="8"/>
        <v>LUANA SOFIA FALCAO</v>
      </c>
      <c r="I542" s="31" t="s">
        <v>1536</v>
      </c>
    </row>
    <row r="543" spans="1:9" x14ac:dyDescent="0.25">
      <c r="A543" s="12">
        <v>217785</v>
      </c>
      <c r="B543" s="1" t="s">
        <v>223</v>
      </c>
      <c r="C543" s="1" t="s">
        <v>224</v>
      </c>
      <c r="D543" s="1" t="s">
        <v>225</v>
      </c>
      <c r="E543" s="1" t="s">
        <v>226</v>
      </c>
      <c r="F543" s="1" t="s">
        <v>1537</v>
      </c>
      <c r="G543" s="1" t="s">
        <v>549</v>
      </c>
      <c r="H543" s="1" t="str">
        <f t="shared" si="8"/>
        <v>MARIA BEATRIZ CIPRIANO</v>
      </c>
      <c r="I543" s="31" t="s">
        <v>1538</v>
      </c>
    </row>
    <row r="544" spans="1:9" x14ac:dyDescent="0.25">
      <c r="A544" s="12">
        <v>116691</v>
      </c>
      <c r="B544" s="1" t="s">
        <v>223</v>
      </c>
      <c r="C544" s="1" t="s">
        <v>224</v>
      </c>
      <c r="D544" s="1" t="s">
        <v>225</v>
      </c>
      <c r="E544" s="1" t="s">
        <v>226</v>
      </c>
      <c r="F544" s="1" t="s">
        <v>1539</v>
      </c>
      <c r="G544" s="1" t="s">
        <v>158</v>
      </c>
      <c r="H544" s="1" t="str">
        <f t="shared" si="8"/>
        <v>DANIELA BATISTA TEODOSIO</v>
      </c>
      <c r="I544" s="17" t="s">
        <v>1540</v>
      </c>
    </row>
    <row r="545" spans="1:10" x14ac:dyDescent="0.25">
      <c r="A545" s="1">
        <v>217941</v>
      </c>
      <c r="B545" s="9" t="s">
        <v>301</v>
      </c>
      <c r="C545" s="1" t="s">
        <v>464</v>
      </c>
      <c r="D545" s="1" t="s">
        <v>465</v>
      </c>
      <c r="E545" s="1" t="s">
        <v>466</v>
      </c>
      <c r="F545" s="1" t="s">
        <v>1541</v>
      </c>
      <c r="G545" s="1" t="s">
        <v>803</v>
      </c>
      <c r="H545" s="1" t="str">
        <f t="shared" si="8"/>
        <v>CARLA SOFIA GUERRA</v>
      </c>
      <c r="I545" s="17" t="s">
        <v>1542</v>
      </c>
    </row>
    <row r="546" spans="1:10" x14ac:dyDescent="0.25">
      <c r="A546" s="1">
        <v>105642</v>
      </c>
      <c r="B546" s="1" t="s">
        <v>301</v>
      </c>
      <c r="C546" s="1" t="s">
        <v>1543</v>
      </c>
      <c r="D546" s="67" t="s">
        <v>1544</v>
      </c>
      <c r="E546" s="59" t="s">
        <v>1545</v>
      </c>
      <c r="F546" s="1" t="s">
        <v>478</v>
      </c>
      <c r="G546" s="1" t="s">
        <v>236</v>
      </c>
      <c r="H546" s="1" t="str">
        <f t="shared" si="8"/>
        <v>INES RODRIGUES FERNANDES</v>
      </c>
      <c r="I546" s="8" t="s">
        <v>479</v>
      </c>
      <c r="J546" s="5"/>
    </row>
    <row r="547" spans="1:10" x14ac:dyDescent="0.25">
      <c r="A547" s="12">
        <v>215101</v>
      </c>
      <c r="B547" s="9" t="s">
        <v>920</v>
      </c>
      <c r="C547" s="1" t="s">
        <v>921</v>
      </c>
      <c r="D547" s="9" t="s">
        <v>922</v>
      </c>
      <c r="E547" s="9" t="s">
        <v>923</v>
      </c>
      <c r="F547" s="1" t="s">
        <v>1546</v>
      </c>
      <c r="G547" s="1" t="s">
        <v>959</v>
      </c>
      <c r="H547" s="1" t="str">
        <f t="shared" ref="H547:H569" si="9">G547&amp;" "&amp;F547</f>
        <v>NICOLETA ESANU</v>
      </c>
      <c r="I547" s="17" t="s">
        <v>1547</v>
      </c>
    </row>
    <row r="548" spans="1:10" x14ac:dyDescent="0.25">
      <c r="A548" s="12">
        <v>215914</v>
      </c>
      <c r="B548" s="9" t="s">
        <v>920</v>
      </c>
      <c r="C548" s="1" t="s">
        <v>921</v>
      </c>
      <c r="D548" s="9" t="s">
        <v>922</v>
      </c>
      <c r="E548" s="9" t="s">
        <v>923</v>
      </c>
      <c r="F548" s="1" t="s">
        <v>1548</v>
      </c>
      <c r="G548" s="1" t="s">
        <v>111</v>
      </c>
      <c r="H548" s="1" t="str">
        <f t="shared" si="9"/>
        <v>MARIA BEZERKO</v>
      </c>
      <c r="I548" s="17" t="s">
        <v>1549</v>
      </c>
    </row>
    <row r="549" spans="1:10" x14ac:dyDescent="0.25">
      <c r="A549" s="12">
        <v>216062</v>
      </c>
      <c r="B549" s="9" t="s">
        <v>920</v>
      </c>
      <c r="C549" s="1" t="s">
        <v>921</v>
      </c>
      <c r="D549" s="9" t="s">
        <v>922</v>
      </c>
      <c r="E549" s="9" t="s">
        <v>923</v>
      </c>
      <c r="F549" s="1" t="s">
        <v>1550</v>
      </c>
      <c r="G549" s="1" t="s">
        <v>133</v>
      </c>
      <c r="H549" s="1" t="str">
        <f t="shared" si="9"/>
        <v>SOFIA HENRIQUE FERNANDES</v>
      </c>
      <c r="I549" s="17" t="s">
        <v>1551</v>
      </c>
    </row>
    <row r="550" spans="1:10" x14ac:dyDescent="0.25">
      <c r="A550" s="12">
        <v>215571</v>
      </c>
      <c r="B550" s="9" t="s">
        <v>920</v>
      </c>
      <c r="C550" s="1" t="s">
        <v>921</v>
      </c>
      <c r="D550" s="9" t="s">
        <v>922</v>
      </c>
      <c r="E550" s="9" t="s">
        <v>923</v>
      </c>
      <c r="F550" s="1" t="s">
        <v>1552</v>
      </c>
      <c r="G550" s="1" t="s">
        <v>133</v>
      </c>
      <c r="H550" s="1" t="str">
        <f t="shared" si="9"/>
        <v>SOFIA KATARINA BARBARYCH</v>
      </c>
      <c r="I550" s="17" t="s">
        <v>1553</v>
      </c>
    </row>
    <row r="551" spans="1:10" x14ac:dyDescent="0.25">
      <c r="A551" s="12">
        <v>217158</v>
      </c>
      <c r="B551" s="9" t="s">
        <v>920</v>
      </c>
      <c r="C551" s="1" t="s">
        <v>921</v>
      </c>
      <c r="D551" s="9" t="s">
        <v>922</v>
      </c>
      <c r="E551" s="9" t="s">
        <v>923</v>
      </c>
      <c r="F551" s="1" t="s">
        <v>1554</v>
      </c>
      <c r="G551" s="1" t="s">
        <v>1555</v>
      </c>
      <c r="H551" s="1" t="str">
        <f t="shared" si="9"/>
        <v>MELANINA SVISTULA</v>
      </c>
      <c r="I551" s="17" t="s">
        <v>1556</v>
      </c>
    </row>
    <row r="552" spans="1:10" x14ac:dyDescent="0.25">
      <c r="A552" s="12">
        <v>217450</v>
      </c>
      <c r="B552" s="9" t="s">
        <v>920</v>
      </c>
      <c r="C552" s="1" t="s">
        <v>921</v>
      </c>
      <c r="D552" s="9" t="s">
        <v>922</v>
      </c>
      <c r="E552" s="9" t="s">
        <v>923</v>
      </c>
      <c r="F552" s="1" t="s">
        <v>1557</v>
      </c>
      <c r="G552" s="1" t="s">
        <v>1558</v>
      </c>
      <c r="H552" s="1" t="str">
        <f t="shared" si="9"/>
        <v>LAYS VALE LOURENCO</v>
      </c>
      <c r="I552" s="17" t="s">
        <v>1559</v>
      </c>
    </row>
    <row r="553" spans="1:10" x14ac:dyDescent="0.25">
      <c r="A553" s="12">
        <v>217449</v>
      </c>
      <c r="B553" s="9" t="s">
        <v>920</v>
      </c>
      <c r="C553" s="1" t="s">
        <v>921</v>
      </c>
      <c r="D553" s="9" t="s">
        <v>922</v>
      </c>
      <c r="E553" s="9" t="s">
        <v>923</v>
      </c>
      <c r="F553" s="1" t="s">
        <v>981</v>
      </c>
      <c r="G553" s="1" t="s">
        <v>118</v>
      </c>
      <c r="H553" s="1" t="str">
        <f t="shared" si="9"/>
        <v>CAROLINA CALIXTO MARREIROS</v>
      </c>
      <c r="I553" s="17" t="s">
        <v>1560</v>
      </c>
    </row>
    <row r="554" spans="1:10" x14ac:dyDescent="0.25">
      <c r="A554" s="12">
        <v>212109</v>
      </c>
      <c r="B554" s="9" t="s">
        <v>920</v>
      </c>
      <c r="C554" s="1" t="s">
        <v>921</v>
      </c>
      <c r="D554" s="9" t="s">
        <v>922</v>
      </c>
      <c r="E554" s="9" t="s">
        <v>923</v>
      </c>
      <c r="F554" s="1" t="s">
        <v>986</v>
      </c>
      <c r="G554" s="1" t="s">
        <v>1561</v>
      </c>
      <c r="H554" s="1" t="str">
        <f t="shared" si="9"/>
        <v>LEV SURGUCH</v>
      </c>
      <c r="I554" s="17" t="s">
        <v>1562</v>
      </c>
    </row>
    <row r="555" spans="1:10" x14ac:dyDescent="0.25">
      <c r="A555" s="12">
        <v>214966</v>
      </c>
      <c r="B555" s="1" t="s">
        <v>308</v>
      </c>
      <c r="C555" s="1" t="s">
        <v>309</v>
      </c>
      <c r="D555" s="1" t="s">
        <v>310</v>
      </c>
      <c r="E555" s="1" t="s">
        <v>311</v>
      </c>
      <c r="F555" s="1" t="s">
        <v>1563</v>
      </c>
      <c r="G555" s="1" t="s">
        <v>1564</v>
      </c>
      <c r="H555" s="1" t="str">
        <f t="shared" si="9"/>
        <v>DENISE ALEXANDRA MATOS</v>
      </c>
      <c r="I555" s="17" t="s">
        <v>1565</v>
      </c>
    </row>
    <row r="556" spans="1:10" x14ac:dyDescent="0.25">
      <c r="A556" s="12">
        <v>217792</v>
      </c>
      <c r="B556" s="9" t="s">
        <v>301</v>
      </c>
      <c r="C556" s="1" t="s">
        <v>302</v>
      </c>
      <c r="D556" s="17" t="s">
        <v>303</v>
      </c>
      <c r="E556" s="1" t="s">
        <v>304</v>
      </c>
      <c r="F556" s="1" t="s">
        <v>1566</v>
      </c>
      <c r="G556" s="1" t="s">
        <v>183</v>
      </c>
      <c r="H556" s="1" t="str">
        <f t="shared" si="9"/>
        <v>JOANA ANDREIA BRITO</v>
      </c>
      <c r="I556" s="11" t="s">
        <v>1567</v>
      </c>
    </row>
    <row r="557" spans="1:10" x14ac:dyDescent="0.25">
      <c r="A557" s="12">
        <v>213636</v>
      </c>
      <c r="B557" s="1" t="s">
        <v>331</v>
      </c>
      <c r="C557" s="1" t="s">
        <v>512</v>
      </c>
      <c r="D557" s="1" t="s">
        <v>513</v>
      </c>
      <c r="E557" s="1" t="s">
        <v>514</v>
      </c>
      <c r="F557" s="1" t="s">
        <v>1568</v>
      </c>
      <c r="G557" s="1" t="s">
        <v>164</v>
      </c>
      <c r="H557" s="1" t="str">
        <f t="shared" si="9"/>
        <v>ANA GABRIELA BONIFACIO</v>
      </c>
      <c r="I557" s="17" t="s">
        <v>1569</v>
      </c>
    </row>
    <row r="558" spans="1:10" x14ac:dyDescent="0.25">
      <c r="A558" s="12">
        <v>217795</v>
      </c>
      <c r="B558" s="1" t="s">
        <v>331</v>
      </c>
      <c r="C558" s="1" t="s">
        <v>512</v>
      </c>
      <c r="D558" s="1" t="s">
        <v>513</v>
      </c>
      <c r="E558" s="1" t="s">
        <v>514</v>
      </c>
      <c r="F558" s="1" t="s">
        <v>1570</v>
      </c>
      <c r="G558" s="1" t="s">
        <v>1535</v>
      </c>
      <c r="H558" s="1" t="str">
        <f t="shared" si="9"/>
        <v>LUANA CARVALHO MAGALHAES</v>
      </c>
      <c r="I558" s="17" t="s">
        <v>1571</v>
      </c>
    </row>
    <row r="559" spans="1:10" x14ac:dyDescent="0.25">
      <c r="A559" s="12">
        <v>217885</v>
      </c>
      <c r="B559" s="1" t="s">
        <v>331</v>
      </c>
      <c r="C559" s="1" t="s">
        <v>342</v>
      </c>
      <c r="D559" s="1" t="s">
        <v>343</v>
      </c>
      <c r="E559" s="1" t="s">
        <v>344</v>
      </c>
      <c r="F559" s="12" t="s">
        <v>1572</v>
      </c>
      <c r="G559" s="12" t="s">
        <v>150</v>
      </c>
      <c r="H559" s="1" t="str">
        <f t="shared" si="9"/>
        <v>LEONOR GONCALVES MACEDO</v>
      </c>
      <c r="I559" s="17" t="s">
        <v>1573</v>
      </c>
    </row>
    <row r="560" spans="1:10" x14ac:dyDescent="0.25">
      <c r="A560" s="12">
        <v>217886</v>
      </c>
      <c r="B560" s="1" t="s">
        <v>331</v>
      </c>
      <c r="C560" s="1" t="s">
        <v>342</v>
      </c>
      <c r="D560" s="1" t="s">
        <v>343</v>
      </c>
      <c r="E560" s="1" t="s">
        <v>344</v>
      </c>
      <c r="F560" s="12" t="s">
        <v>1574</v>
      </c>
      <c r="G560" s="12" t="s">
        <v>150</v>
      </c>
      <c r="H560" s="1" t="str">
        <f t="shared" si="9"/>
        <v>LEONOR JESUS FRANQUEIRA</v>
      </c>
      <c r="I560" s="17" t="s">
        <v>1575</v>
      </c>
    </row>
    <row r="561" spans="1:9" x14ac:dyDescent="0.25">
      <c r="A561" s="12">
        <v>217887</v>
      </c>
      <c r="B561" s="1" t="s">
        <v>331</v>
      </c>
      <c r="C561" s="1" t="s">
        <v>342</v>
      </c>
      <c r="D561" s="1" t="s">
        <v>343</v>
      </c>
      <c r="E561" s="1" t="s">
        <v>344</v>
      </c>
      <c r="F561" s="12" t="s">
        <v>1576</v>
      </c>
      <c r="G561" s="12" t="s">
        <v>111</v>
      </c>
      <c r="H561" s="1" t="str">
        <f t="shared" si="9"/>
        <v>MARIA INES ROCHA</v>
      </c>
      <c r="I561" s="17" t="s">
        <v>1577</v>
      </c>
    </row>
    <row r="562" spans="1:9" x14ac:dyDescent="0.25">
      <c r="A562" s="10">
        <v>217884</v>
      </c>
      <c r="B562" s="1" t="s">
        <v>331</v>
      </c>
      <c r="C562" s="1" t="s">
        <v>342</v>
      </c>
      <c r="D562" s="1" t="s">
        <v>343</v>
      </c>
      <c r="E562" s="1" t="s">
        <v>344</v>
      </c>
      <c r="F562" s="12" t="s">
        <v>1578</v>
      </c>
      <c r="G562" s="12" t="s">
        <v>164</v>
      </c>
      <c r="H562" s="1" t="str">
        <f t="shared" si="9"/>
        <v>ANA ISABEL GONCALVES</v>
      </c>
      <c r="I562" s="17" t="s">
        <v>1579</v>
      </c>
    </row>
    <row r="563" spans="1:9" x14ac:dyDescent="0.25">
      <c r="A563" s="10">
        <v>217901</v>
      </c>
      <c r="B563" s="1" t="s">
        <v>331</v>
      </c>
      <c r="C563" s="1" t="s">
        <v>342</v>
      </c>
      <c r="D563" s="1" t="s">
        <v>343</v>
      </c>
      <c r="E563" s="1" t="s">
        <v>344</v>
      </c>
      <c r="F563" s="1" t="s">
        <v>1580</v>
      </c>
      <c r="G563" s="12" t="s">
        <v>1581</v>
      </c>
      <c r="H563" s="1" t="str">
        <f t="shared" si="9"/>
        <v>CAETANO EYER FURSTENBERGER</v>
      </c>
      <c r="I563" s="17" t="s">
        <v>486</v>
      </c>
    </row>
    <row r="564" spans="1:9" x14ac:dyDescent="0.25">
      <c r="A564" s="12">
        <v>217673</v>
      </c>
      <c r="B564" s="1" t="s">
        <v>308</v>
      </c>
      <c r="C564" s="1" t="s">
        <v>825</v>
      </c>
      <c r="D564" s="1" t="s">
        <v>826</v>
      </c>
      <c r="E564" s="1" t="s">
        <v>827</v>
      </c>
      <c r="F564" s="1" t="s">
        <v>1582</v>
      </c>
      <c r="G564" s="1" t="s">
        <v>130</v>
      </c>
      <c r="H564" s="1" t="str">
        <f t="shared" si="9"/>
        <v>MARIANA MARQUES MENDES</v>
      </c>
      <c r="I564" s="17" t="s">
        <v>1583</v>
      </c>
    </row>
    <row r="565" spans="1:9" x14ac:dyDescent="0.25">
      <c r="A565" s="12">
        <v>215795</v>
      </c>
      <c r="B565" s="1" t="s">
        <v>308</v>
      </c>
      <c r="C565" s="1" t="s">
        <v>825</v>
      </c>
      <c r="D565" s="1" t="s">
        <v>826</v>
      </c>
      <c r="E565" s="1" t="s">
        <v>827</v>
      </c>
      <c r="F565" s="1" t="s">
        <v>1584</v>
      </c>
      <c r="G565" s="1" t="s">
        <v>118</v>
      </c>
      <c r="H565" s="1" t="str">
        <f t="shared" si="9"/>
        <v>CAROLINA VEIROS MARQUES</v>
      </c>
      <c r="I565" s="17" t="s">
        <v>1585</v>
      </c>
    </row>
    <row r="566" spans="1:9" x14ac:dyDescent="0.25">
      <c r="A566" s="12">
        <v>209086</v>
      </c>
      <c r="B566" s="1" t="s">
        <v>308</v>
      </c>
      <c r="C566" s="1" t="s">
        <v>825</v>
      </c>
      <c r="D566" s="1" t="s">
        <v>826</v>
      </c>
      <c r="E566" s="1" t="s">
        <v>827</v>
      </c>
      <c r="F566" s="1" t="s">
        <v>1586</v>
      </c>
      <c r="G566" s="1" t="s">
        <v>150</v>
      </c>
      <c r="H566" s="1" t="str">
        <f t="shared" si="9"/>
        <v>LEONOR LEITE GARCIA</v>
      </c>
      <c r="I566" s="17" t="s">
        <v>1587</v>
      </c>
    </row>
    <row r="567" spans="1:9" x14ac:dyDescent="0.25">
      <c r="A567" s="12">
        <v>212439</v>
      </c>
      <c r="B567" s="1" t="s">
        <v>308</v>
      </c>
      <c r="C567" s="1" t="s">
        <v>825</v>
      </c>
      <c r="D567" s="1" t="s">
        <v>826</v>
      </c>
      <c r="E567" s="1" t="s">
        <v>827</v>
      </c>
      <c r="F567" s="1" t="s">
        <v>1588</v>
      </c>
      <c r="G567" s="1" t="s">
        <v>191</v>
      </c>
      <c r="H567" s="1" t="str">
        <f t="shared" si="9"/>
        <v>BEATRIZ SANTOS SILVA</v>
      </c>
      <c r="I567" s="17" t="s">
        <v>1589</v>
      </c>
    </row>
    <row r="568" spans="1:9" x14ac:dyDescent="0.25">
      <c r="A568" s="10">
        <v>122228</v>
      </c>
      <c r="B568" s="1" t="s">
        <v>301</v>
      </c>
      <c r="C568" s="1" t="s">
        <v>621</v>
      </c>
      <c r="D568" s="1" t="s">
        <v>622</v>
      </c>
      <c r="E568" s="1" t="s">
        <v>623</v>
      </c>
      <c r="F568" s="1" t="s">
        <v>1411</v>
      </c>
      <c r="G568" s="1" t="s">
        <v>228</v>
      </c>
      <c r="H568" s="1" t="str">
        <f t="shared" si="9"/>
        <v>MARTA RIBEIRO DIAS</v>
      </c>
      <c r="I568" s="17" t="s">
        <v>1412</v>
      </c>
    </row>
    <row r="569" spans="1:9" x14ac:dyDescent="0.25">
      <c r="A569" s="10">
        <v>119121</v>
      </c>
      <c r="B569" s="1" t="s">
        <v>301</v>
      </c>
      <c r="C569" s="1" t="s">
        <v>621</v>
      </c>
      <c r="D569" s="1" t="s">
        <v>622</v>
      </c>
      <c r="E569" s="1" t="s">
        <v>623</v>
      </c>
      <c r="F569" s="1" t="s">
        <v>1590</v>
      </c>
      <c r="G569" s="1" t="s">
        <v>164</v>
      </c>
      <c r="H569" s="1" t="str">
        <f t="shared" si="9"/>
        <v>ANA RITA SANTOS</v>
      </c>
      <c r="I569" s="17" t="s">
        <v>727</v>
      </c>
    </row>
  </sheetData>
  <sheetProtection algorithmName="SHA-512" hashValue="tYMhiwfB6YpSa5TAjY3Mo/gJ5Vw9t+8NJYlkfxlnT+L08qohIjsZ+2LKNRxHDgf+0XFnxDucF1ThojP9DjmzsA==" saltValue="z2cZIrVy5eMbddY/kUWOfA==" spinCount="100000" sheet="1" objects="1" scenarios="1"/>
  <autoFilter ref="A1:I337" xr:uid="{00000000-0009-0000-0000-000003000000}"/>
  <conditionalFormatting sqref="F246:G258">
    <cfRule type="containsBlanks" dxfId="55" priority="46">
      <formula>LEN(TRIM(F246))=0</formula>
    </cfRule>
  </conditionalFormatting>
  <conditionalFormatting sqref="F259:G259">
    <cfRule type="containsBlanks" dxfId="54" priority="45">
      <formula>LEN(TRIM(F259))=0</formula>
    </cfRule>
  </conditionalFormatting>
  <conditionalFormatting sqref="F260:G260">
    <cfRule type="containsBlanks" dxfId="53" priority="44">
      <formula>LEN(TRIM(F260))=0</formula>
    </cfRule>
  </conditionalFormatting>
  <conditionalFormatting sqref="F262:G263">
    <cfRule type="containsBlanks" dxfId="52" priority="42">
      <formula>LEN(TRIM(F262))=0</formula>
    </cfRule>
  </conditionalFormatting>
  <conditionalFormatting sqref="F264:G264">
    <cfRule type="containsBlanks" dxfId="51" priority="41">
      <formula>LEN(TRIM(F264))=0</formula>
    </cfRule>
  </conditionalFormatting>
  <conditionalFormatting sqref="F265:G269">
    <cfRule type="containsBlanks" dxfId="50" priority="40">
      <formula>LEN(TRIM(F265))=0</formula>
    </cfRule>
  </conditionalFormatting>
  <conditionalFormatting sqref="F347 F348:G369">
    <cfRule type="containsBlanks" dxfId="49" priority="26">
      <formula>LEN(TRIM(F347))=0</formula>
    </cfRule>
  </conditionalFormatting>
  <conditionalFormatting sqref="F400:G400">
    <cfRule type="containsBlanks" dxfId="48" priority="22">
      <formula>LEN(TRIM(F400))=0</formula>
    </cfRule>
  </conditionalFormatting>
  <conditionalFormatting sqref="F405:G405">
    <cfRule type="containsBlanks" dxfId="47" priority="17">
      <formula>LEN(TRIM(F405))=0</formula>
    </cfRule>
  </conditionalFormatting>
  <conditionalFormatting sqref="C408">
    <cfRule type="containsBlanks" dxfId="46" priority="16">
      <formula>LEN(TRIM(C408))=0</formula>
    </cfRule>
  </conditionalFormatting>
  <conditionalFormatting sqref="C413:C444 C446">
    <cfRule type="containsBlanks" dxfId="45" priority="15">
      <formula>LEN(TRIM(C413))=0</formula>
    </cfRule>
  </conditionalFormatting>
  <conditionalFormatting sqref="F413:G472">
    <cfRule type="containsBlanks" dxfId="44" priority="14">
      <formula>LEN(TRIM(F413))=0</formula>
    </cfRule>
  </conditionalFormatting>
  <conditionalFormatting sqref="C445">
    <cfRule type="containsBlanks" dxfId="43" priority="13">
      <formula>LEN(TRIM(C445))=0</formula>
    </cfRule>
  </conditionalFormatting>
  <conditionalFormatting sqref="C473:C479">
    <cfRule type="containsBlanks" dxfId="42" priority="12">
      <formula>LEN(TRIM(C473))=0</formula>
    </cfRule>
  </conditionalFormatting>
  <conditionalFormatting sqref="F473:G473">
    <cfRule type="containsBlanks" dxfId="41" priority="11">
      <formula>LEN(TRIM(F473))=0</formula>
    </cfRule>
  </conditionalFormatting>
  <conditionalFormatting sqref="F474:G474">
    <cfRule type="containsBlanks" dxfId="40" priority="10">
      <formula>LEN(TRIM(F474))=0</formula>
    </cfRule>
  </conditionalFormatting>
  <conditionalFormatting sqref="F475:G475">
    <cfRule type="containsBlanks" dxfId="39" priority="9">
      <formula>LEN(TRIM(F475))=0</formula>
    </cfRule>
  </conditionalFormatting>
  <conditionalFormatting sqref="F476:G476">
    <cfRule type="containsBlanks" dxfId="38" priority="8">
      <formula>LEN(TRIM(F476))=0</formula>
    </cfRule>
  </conditionalFormatting>
  <conditionalFormatting sqref="F477:G477">
    <cfRule type="containsBlanks" dxfId="37" priority="7">
      <formula>LEN(TRIM(F477))=0</formula>
    </cfRule>
  </conditionalFormatting>
  <conditionalFormatting sqref="F478:G478">
    <cfRule type="containsBlanks" dxfId="36" priority="6">
      <formula>LEN(TRIM(F478))=0</formula>
    </cfRule>
  </conditionalFormatting>
  <conditionalFormatting sqref="F215:G217 F222:G223">
    <cfRule type="containsBlanks" dxfId="35" priority="55">
      <formula>LEN(TRIM(F215))=0</formula>
    </cfRule>
  </conditionalFormatting>
  <conditionalFormatting sqref="F218:G218">
    <cfRule type="containsBlanks" dxfId="34" priority="54">
      <formula>LEN(TRIM(F218))=0</formula>
    </cfRule>
  </conditionalFormatting>
  <conditionalFormatting sqref="F219:G219">
    <cfRule type="containsBlanks" dxfId="33" priority="53">
      <formula>LEN(TRIM(F219))=0</formula>
    </cfRule>
  </conditionalFormatting>
  <conditionalFormatting sqref="F220:G220">
    <cfRule type="expression" dxfId="32" priority="52" stopIfTrue="1">
      <formula>LEN(TRIM(F220))=0</formula>
    </cfRule>
  </conditionalFormatting>
  <conditionalFormatting sqref="F221:G221">
    <cfRule type="containsBlanks" dxfId="31" priority="51">
      <formula>LEN(TRIM(F221))=0</formula>
    </cfRule>
  </conditionalFormatting>
  <conditionalFormatting sqref="F230:G234">
    <cfRule type="containsBlanks" dxfId="30" priority="50">
      <formula>LEN(TRIM(F230))=0</formula>
    </cfRule>
  </conditionalFormatting>
  <conditionalFormatting sqref="F235:G235">
    <cfRule type="containsBlanks" dxfId="29" priority="49">
      <formula>LEN(TRIM(F235))=0</formula>
    </cfRule>
  </conditionalFormatting>
  <conditionalFormatting sqref="F241:G243">
    <cfRule type="containsBlanks" dxfId="28" priority="48">
      <formula>LEN(TRIM(F241))=0</formula>
    </cfRule>
  </conditionalFormatting>
  <conditionalFormatting sqref="F244:G245">
    <cfRule type="containsBlanks" dxfId="27" priority="47">
      <formula>LEN(TRIM(F244))=0</formula>
    </cfRule>
  </conditionalFormatting>
  <conditionalFormatting sqref="F261:G261">
    <cfRule type="containsBlanks" dxfId="26" priority="43">
      <formula>LEN(TRIM(F261))=0</formula>
    </cfRule>
  </conditionalFormatting>
  <conditionalFormatting sqref="F337:G337">
    <cfRule type="containsBlanks" dxfId="25" priority="38">
      <formula>LEN(TRIM(F337))=0</formula>
    </cfRule>
  </conditionalFormatting>
  <conditionalFormatting sqref="A337">
    <cfRule type="duplicateValues" dxfId="24" priority="36"/>
    <cfRule type="duplicateValues" dxfId="23" priority="37"/>
  </conditionalFormatting>
  <conditionalFormatting sqref="A337">
    <cfRule type="duplicateValues" dxfId="22" priority="39"/>
  </conditionalFormatting>
  <conditionalFormatting sqref="F338:G338">
    <cfRule type="containsBlanks" dxfId="21" priority="34">
      <formula>LEN(TRIM(F338))=0</formula>
    </cfRule>
  </conditionalFormatting>
  <conditionalFormatting sqref="A338">
    <cfRule type="duplicateValues" dxfId="20" priority="32"/>
    <cfRule type="duplicateValues" dxfId="19" priority="33"/>
  </conditionalFormatting>
  <conditionalFormatting sqref="A338">
    <cfRule type="duplicateValues" dxfId="18" priority="35"/>
  </conditionalFormatting>
  <conditionalFormatting sqref="F339:G344">
    <cfRule type="containsBlanks" dxfId="17" priority="30">
      <formula>LEN(TRIM(F339))=0</formula>
    </cfRule>
  </conditionalFormatting>
  <conditionalFormatting sqref="A339:A344">
    <cfRule type="duplicateValues" dxfId="16" priority="28"/>
    <cfRule type="duplicateValues" dxfId="15" priority="29"/>
  </conditionalFormatting>
  <conditionalFormatting sqref="A339:A344">
    <cfRule type="duplicateValues" dxfId="14" priority="31"/>
  </conditionalFormatting>
  <conditionalFormatting sqref="F345:G346 F371:F372 G370:G378">
    <cfRule type="containsBlanks" dxfId="13" priority="27">
      <formula>LEN(TRIM(F345))=0</formula>
    </cfRule>
  </conditionalFormatting>
  <conditionalFormatting sqref="F397">
    <cfRule type="containsBlanks" dxfId="12" priority="25">
      <formula>LEN(TRIM(F397))=0</formula>
    </cfRule>
  </conditionalFormatting>
  <conditionalFormatting sqref="F398">
    <cfRule type="containsBlanks" dxfId="11" priority="24">
      <formula>LEN(TRIM(F398))=0</formula>
    </cfRule>
  </conditionalFormatting>
  <conditionalFormatting sqref="C400:C407 C409:C411">
    <cfRule type="containsBlanks" dxfId="10" priority="23">
      <formula>LEN(TRIM(C400))=0</formula>
    </cfRule>
  </conditionalFormatting>
  <conditionalFormatting sqref="F401:G401">
    <cfRule type="containsBlanks" dxfId="9" priority="21">
      <formula>LEN(TRIM(F401))=0</formula>
    </cfRule>
  </conditionalFormatting>
  <conditionalFormatting sqref="F402:G402">
    <cfRule type="containsBlanks" dxfId="8" priority="20">
      <formula>LEN(TRIM(F402))=0</formula>
    </cfRule>
  </conditionalFormatting>
  <conditionalFormatting sqref="F403:G403">
    <cfRule type="containsBlanks" dxfId="7" priority="19">
      <formula>LEN(TRIM(F403))=0</formula>
    </cfRule>
  </conditionalFormatting>
  <conditionalFormatting sqref="F404:G404">
    <cfRule type="containsBlanks" dxfId="6" priority="18">
      <formula>LEN(TRIM(F404))=0</formula>
    </cfRule>
  </conditionalFormatting>
  <conditionalFormatting sqref="A345:A352">
    <cfRule type="duplicateValues" dxfId="5" priority="56"/>
  </conditionalFormatting>
  <conditionalFormatting sqref="A1:A555 A570:A1048576">
    <cfRule type="duplicateValues" dxfId="4" priority="5"/>
  </conditionalFormatting>
  <conditionalFormatting sqref="I337">
    <cfRule type="containsBlanks" dxfId="3" priority="4">
      <formula>LEN(TRIM(I337))=0</formula>
    </cfRule>
  </conditionalFormatting>
  <conditionalFormatting sqref="I338">
    <cfRule type="containsBlanks" dxfId="2" priority="3">
      <formula>LEN(TRIM(I338))=0</formula>
    </cfRule>
  </conditionalFormatting>
  <conditionalFormatting sqref="I339:I344">
    <cfRule type="containsBlanks" dxfId="1" priority="2">
      <formula>LEN(TRIM(I339))=0</formula>
    </cfRule>
  </conditionalFormatting>
  <conditionalFormatting sqref="I372">
    <cfRule type="containsBlanks" dxfId="0" priority="1">
      <formula>LEN(TRIM(I372))=0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5"/>
  <sheetViews>
    <sheetView workbookViewId="0">
      <selection sqref="A1:A1048576"/>
    </sheetView>
  </sheetViews>
  <sheetFormatPr defaultRowHeight="15" x14ac:dyDescent="0.25"/>
  <cols>
    <col min="1" max="1" width="51" bestFit="1" customWidth="1"/>
  </cols>
  <sheetData>
    <row r="1" spans="1:1" x14ac:dyDescent="0.25">
      <c r="A1" s="1" t="s">
        <v>107</v>
      </c>
    </row>
    <row r="2" spans="1:1" x14ac:dyDescent="0.25">
      <c r="A2" s="1" t="s">
        <v>224</v>
      </c>
    </row>
    <row r="3" spans="1:1" x14ac:dyDescent="0.25">
      <c r="A3" s="1" t="s">
        <v>293</v>
      </c>
    </row>
    <row r="4" spans="1:1" x14ac:dyDescent="0.25">
      <c r="A4" s="1" t="s">
        <v>302</v>
      </c>
    </row>
    <row r="5" spans="1:1" x14ac:dyDescent="0.25">
      <c r="A5" s="1" t="s">
        <v>309</v>
      </c>
    </row>
    <row r="6" spans="1:1" x14ac:dyDescent="0.25">
      <c r="A6" s="1" t="s">
        <v>1188</v>
      </c>
    </row>
    <row r="7" spans="1:1" x14ac:dyDescent="0.25">
      <c r="A7" s="1" t="s">
        <v>342</v>
      </c>
    </row>
    <row r="8" spans="1:1" x14ac:dyDescent="0.25">
      <c r="A8" s="1" t="s">
        <v>464</v>
      </c>
    </row>
    <row r="9" spans="1:1" x14ac:dyDescent="0.25">
      <c r="A9" s="1" t="s">
        <v>512</v>
      </c>
    </row>
    <row r="10" spans="1:1" x14ac:dyDescent="0.25">
      <c r="A10" s="1" t="s">
        <v>621</v>
      </c>
    </row>
    <row r="11" spans="1:1" x14ac:dyDescent="0.25">
      <c r="A11" s="1" t="s">
        <v>1189</v>
      </c>
    </row>
    <row r="12" spans="1:1" x14ac:dyDescent="0.25">
      <c r="A12" s="1" t="s">
        <v>825</v>
      </c>
    </row>
    <row r="13" spans="1:1" x14ac:dyDescent="0.25">
      <c r="A13" s="1" t="s">
        <v>921</v>
      </c>
    </row>
    <row r="14" spans="1:1" x14ac:dyDescent="0.25">
      <c r="A14" s="1" t="s">
        <v>1035</v>
      </c>
    </row>
    <row r="17" spans="1:1" x14ac:dyDescent="0.25">
      <c r="A17" s="1"/>
    </row>
    <row r="19" spans="1:1" x14ac:dyDescent="0.25">
      <c r="A19" s="1"/>
    </row>
    <row r="20" spans="1:1" x14ac:dyDescent="0.25">
      <c r="A20" s="1"/>
    </row>
    <row r="21" spans="1:1" x14ac:dyDescent="0.25">
      <c r="A21" s="1"/>
    </row>
    <row r="22" spans="1:1" x14ac:dyDescent="0.25">
      <c r="A22" s="1"/>
    </row>
    <row r="23" spans="1:1" x14ac:dyDescent="0.25">
      <c r="A23" s="1"/>
    </row>
    <row r="24" spans="1:1" x14ac:dyDescent="0.25">
      <c r="A24" s="1"/>
    </row>
    <row r="25" spans="1:1" x14ac:dyDescent="0.25">
      <c r="A25" s="1"/>
    </row>
  </sheetData>
  <sortState xmlns:xlrd2="http://schemas.microsoft.com/office/spreadsheetml/2017/richdata2" ref="A1:A25">
    <sortCondition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1</vt:i4>
      </vt:variant>
    </vt:vector>
  </HeadingPairs>
  <TitlesOfParts>
    <vt:vector size="6" baseType="lpstr">
      <vt:lpstr>COACH CARD</vt:lpstr>
      <vt:lpstr>MOVIMENTOS</vt:lpstr>
      <vt:lpstr>COMPETIÇÕES</vt:lpstr>
      <vt:lpstr>ATLETAS</vt:lpstr>
      <vt:lpstr>CLUBES</vt:lpstr>
      <vt:lpstr>'COACH CARD'!Área_de_Impressão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Lavinha</dc:creator>
  <cp:lastModifiedBy>IsabelLavinha</cp:lastModifiedBy>
  <cp:lastPrinted>2022-10-27T13:58:42Z</cp:lastPrinted>
  <dcterms:created xsi:type="dcterms:W3CDTF">2022-10-26T09:27:53Z</dcterms:created>
  <dcterms:modified xsi:type="dcterms:W3CDTF">2023-06-16T13:42:01Z</dcterms:modified>
</cp:coreProperties>
</file>